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codeName="ЭтаКнига" defaultThemeVersion="124226"/>
  <bookViews>
    <workbookView xWindow="0" yWindow="0" windowWidth="12030" windowHeight="12210" tabRatio="859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ftn1" localSheetId="0">'01'!$A$97</definedName>
    <definedName name="_ftn2" localSheetId="0">'01'!$A$98</definedName>
    <definedName name="_ftnref1" localSheetId="0">'01'!$B$12</definedName>
    <definedName name="_ftnref2" localSheetId="0">'01'!$B$85</definedName>
    <definedName name="Z_23AEB5B2_A565_40DA_8BB4_DD396FC04CB0_.wvu.PrintArea" localSheetId="0" hidden="1">'01'!$A$1:$D$85</definedName>
    <definedName name="Z_23AEB5B2_A565_40DA_8BB4_DD396FC04CB0_.wvu.PrintArea" localSheetId="1" hidden="1">'02'!$A$1:$E$39</definedName>
    <definedName name="Z_23AEB5B2_A565_40DA_8BB4_DD396FC04CB0_.wvu.PrintArea" localSheetId="2" hidden="1">'03'!$A$1:$E$41</definedName>
    <definedName name="Z_23AEB5B2_A565_40DA_8BB4_DD396FC04CB0_.wvu.PrintArea" localSheetId="3" hidden="1">'04'!$A$1:$D$33</definedName>
    <definedName name="Z_23AEB5B2_A565_40DA_8BB4_DD396FC04CB0_.wvu.PrintArea" localSheetId="4" hidden="1">'05'!$A$1:$E$31</definedName>
    <definedName name="Z_23AEB5B2_A565_40DA_8BB4_DD396FC04CB0_.wvu.PrintArea" localSheetId="7" hidden="1">'08'!$A$1:$D$18</definedName>
    <definedName name="Z_23AEB5B2_A565_40DA_8BB4_DD396FC04CB0_.wvu.PrintArea" localSheetId="8" hidden="1">'09'!$A$1:$G$18</definedName>
    <definedName name="Z_23AEB5B2_A565_40DA_8BB4_DD396FC04CB0_.wvu.PrintArea" localSheetId="13" hidden="1">'14'!$A$1:$E$49</definedName>
    <definedName name="_xlnm.Print_Titles" localSheetId="0">'01'!$10:$11</definedName>
    <definedName name="_xlnm.Print_Area" localSheetId="0">'01'!$A$1:$D$85</definedName>
    <definedName name="_xlnm.Print_Area" localSheetId="1">'02'!$A$1:$E$42</definedName>
    <definedName name="_xlnm.Print_Area" localSheetId="2">'03'!$A$1:$E$41</definedName>
    <definedName name="_xlnm.Print_Area" localSheetId="3">'04'!$A$1:$D$33</definedName>
    <definedName name="_xlnm.Print_Area" localSheetId="4">'05'!$A$1:$E$31</definedName>
    <definedName name="_xlnm.Print_Area" localSheetId="5">'06'!$A$1:$E$41</definedName>
    <definedName name="_xlnm.Print_Area" localSheetId="7">'08'!$A$1:$D$18</definedName>
    <definedName name="_xlnm.Print_Area" localSheetId="8">'09'!$A$1:$G$18</definedName>
    <definedName name="_xlnm.Print_Area" localSheetId="13">'14'!$A$1:$E$49</definedName>
  </definedNames>
  <calcPr calcId="145621"/>
  <customWorkbookViews>
    <customWorkbookView name="Admin - Личное представление" guid="{23AEB5B2-A565-40DA-8BB4-DD396FC04CB0}" mergeInterval="0" personalView="1" maximized="1" xWindow="-8" yWindow="-8" windowWidth="1616" windowHeight="886" tabRatio="859" activeSheetId="9"/>
  </customWorkbookViews>
  <fileRecoveryPr autoRecover="0"/>
</workbook>
</file>

<file path=xl/calcChain.xml><?xml version="1.0" encoding="utf-8"?>
<calcChain xmlns="http://schemas.openxmlformats.org/spreadsheetml/2006/main">
  <c r="E38" i="2" l="1"/>
  <c r="D16" i="15" l="1"/>
  <c r="D13" i="15"/>
  <c r="D52" i="1" l="1"/>
  <c r="C52" i="1"/>
  <c r="D36" i="16" l="1"/>
  <c r="D35" i="16"/>
  <c r="D38" i="2"/>
  <c r="G11" i="9"/>
  <c r="F55" i="12"/>
  <c r="F15" i="12"/>
  <c r="F16" i="12"/>
  <c r="F17" i="12"/>
  <c r="F18" i="12"/>
  <c r="F19" i="12"/>
  <c r="F20" i="12"/>
  <c r="F21" i="12"/>
  <c r="F23" i="12"/>
  <c r="F24" i="12"/>
  <c r="F25" i="12"/>
  <c r="F26" i="12"/>
  <c r="F27" i="12"/>
  <c r="F28" i="12"/>
  <c r="F29" i="12"/>
  <c r="F31" i="12"/>
  <c r="F32" i="12"/>
  <c r="F33" i="12"/>
  <c r="F34" i="12"/>
  <c r="F35" i="12"/>
  <c r="F36" i="12"/>
  <c r="F37" i="12"/>
  <c r="F38" i="12"/>
  <c r="F39" i="12"/>
  <c r="F40" i="12"/>
  <c r="F41" i="12"/>
  <c r="F43" i="12"/>
  <c r="F44" i="12"/>
  <c r="F47" i="12"/>
  <c r="F48" i="12"/>
  <c r="F49" i="12"/>
  <c r="F50" i="12"/>
  <c r="F51" i="12"/>
  <c r="F52" i="12"/>
  <c r="F53" i="12"/>
  <c r="F54" i="12"/>
  <c r="F58" i="12"/>
  <c r="F59" i="12"/>
  <c r="F60" i="12"/>
  <c r="F61" i="12"/>
  <c r="F62" i="12"/>
  <c r="F63" i="12"/>
  <c r="F64" i="12"/>
  <c r="F65" i="12"/>
  <c r="F66" i="12"/>
  <c r="F67" i="12"/>
  <c r="F13" i="12"/>
  <c r="E22" i="12"/>
  <c r="E30" i="12"/>
  <c r="E42" i="12"/>
  <c r="E46" i="12"/>
  <c r="E57" i="12"/>
  <c r="E56" i="12" s="1"/>
  <c r="D57" i="12"/>
  <c r="D56" i="12" s="1"/>
  <c r="D46" i="12"/>
  <c r="D45" i="12" s="1"/>
  <c r="D42" i="12"/>
  <c r="D30" i="12"/>
  <c r="D22" i="12"/>
  <c r="D60" i="16"/>
  <c r="D57" i="16"/>
  <c r="D54" i="16"/>
  <c r="D51" i="16"/>
  <c r="C24" i="10"/>
  <c r="C18" i="10"/>
  <c r="C11" i="10"/>
  <c r="C12" i="13"/>
  <c r="D25" i="4"/>
  <c r="D14" i="4"/>
  <c r="C14" i="4"/>
  <c r="D11" i="4"/>
  <c r="C11" i="4"/>
  <c r="E19" i="6"/>
  <c r="E18" i="6"/>
  <c r="C13" i="11"/>
  <c r="C42" i="12"/>
  <c r="E35" i="6"/>
  <c r="D35" i="6"/>
  <c r="E30" i="6"/>
  <c r="D30" i="6"/>
  <c r="D19" i="6"/>
  <c r="D18" i="6"/>
  <c r="E14" i="6"/>
  <c r="D14" i="6"/>
  <c r="G15" i="7"/>
  <c r="F15" i="7"/>
  <c r="F11" i="7"/>
  <c r="E15" i="7"/>
  <c r="E11" i="7"/>
  <c r="D15" i="7"/>
  <c r="D11" i="7"/>
  <c r="G11" i="7"/>
  <c r="D12" i="8"/>
  <c r="C12" i="8"/>
  <c r="C46" i="12"/>
  <c r="C45" i="12" s="1"/>
  <c r="C57" i="12"/>
  <c r="C56" i="12"/>
  <c r="C30" i="12"/>
  <c r="C22" i="12"/>
  <c r="C14" i="12" s="1"/>
  <c r="E18" i="2"/>
  <c r="E28" i="2" s="1"/>
  <c r="E30" i="2" s="1"/>
  <c r="E39" i="2" s="1"/>
  <c r="D18" i="2"/>
  <c r="D28" i="2" s="1"/>
  <c r="D30" i="2" s="1"/>
  <c r="D39" i="2" s="1"/>
  <c r="C25" i="1"/>
  <c r="D74" i="1"/>
  <c r="C74" i="1"/>
  <c r="D69" i="1"/>
  <c r="C69" i="1"/>
  <c r="D65" i="1"/>
  <c r="C65" i="1"/>
  <c r="D58" i="1"/>
  <c r="C58" i="1"/>
  <c r="D45" i="1"/>
  <c r="C45" i="1"/>
  <c r="D41" i="1"/>
  <c r="C41" i="1"/>
  <c r="D37" i="1"/>
  <c r="C37" i="1"/>
  <c r="D33" i="1"/>
  <c r="C33" i="1"/>
  <c r="D29" i="1"/>
  <c r="C29" i="1"/>
  <c r="D25" i="1"/>
  <c r="C22" i="1"/>
  <c r="D22" i="1"/>
  <c r="F42" i="12" l="1"/>
  <c r="F57" i="12"/>
  <c r="F30" i="12"/>
  <c r="C12" i="12"/>
  <c r="C68" i="12" s="1"/>
  <c r="F56" i="12"/>
  <c r="F46" i="12"/>
  <c r="F22" i="12"/>
  <c r="E45" i="12"/>
  <c r="F45" i="12" s="1"/>
  <c r="D14" i="12"/>
  <c r="D12" i="12" s="1"/>
  <c r="D68" i="12" s="1"/>
  <c r="E14" i="12"/>
  <c r="D83" i="1"/>
  <c r="D56" i="1"/>
  <c r="D84" i="1" s="1"/>
  <c r="D85" i="1" s="1"/>
  <c r="C83" i="1"/>
  <c r="C56" i="1"/>
  <c r="E12" i="12" l="1"/>
  <c r="E68" i="12" s="1"/>
  <c r="F68" i="12" s="1"/>
  <c r="F14" i="12"/>
  <c r="C84" i="1"/>
  <c r="C85" i="1" s="1"/>
  <c r="F12" i="12" l="1"/>
</calcChain>
</file>

<file path=xl/comments1.xml><?xml version="1.0" encoding="utf-8"?>
<comments xmlns="http://schemas.openxmlformats.org/spreadsheetml/2006/main">
  <authors>
    <author>Автор</author>
    <author>Ольга Владимировна Лебедева</author>
  </authors>
  <commentList>
    <comment ref="B14" authorId="0">
      <text>
        <r>
          <rPr>
            <sz val="9"/>
            <color indexed="81"/>
            <rFont val="Tahoma"/>
            <family val="2"/>
            <charset val="204"/>
          </rPr>
          <t>Показатель должен быть равен  п.3 ст. 1 приложения 12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Выручка от деятельности ООО, учебно-курсовых комбинатов/центров, договорных пожарных частей и др. Показатель должен быть равен  п.3 ст. 2  приложения 12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должен быть равен  п.3 ст. 3 приложения 12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должен быть равен  п.3 ст. 4  приложения 12</t>
        </r>
      </text>
    </comment>
  </commentList>
</comments>
</file>

<file path=xl/comments10.xml><?xml version="1.0" encoding="utf-8"?>
<comments xmlns="http://schemas.openxmlformats.org/spreadsheetml/2006/main">
  <authors>
    <author>Ольга Владимировна Лебедева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должен быть более или равен п.3.1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должен быть более или равен п.4.1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строки можно добавлять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строки можно добавлять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строки можно добавлять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строки можно добавлять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Учитываются подразделения добровольной пожарной охраны, созданные непосредственно структурными подразделениями (юридическими лицами) ВДПО, а также общественными объединениями пожарной охраны, учредителями (соучредителями) в которых выступают структурные подразделения (юридические лица) ВДПО и (или) работники ВДПО входят в состав руководящих органов общественных объединений пожарной охраны.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Работник добровольной пожарной охраны - физическое лицо, вступившее в трудовые отношения с юридическим лицом - общественным объединением пожарной охраны.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>СИЗОД - средства индивидуальной защиты органов дыхания. Учитываются дыхательные аппараты на сжатом воздухе или кислороде и кислородные изолирующие противогазы.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Указываются населенные пункты, находящиеся в районах выезда подразделений добровольной пожарной охраны.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>Указываются данные официальной статистики.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Учитываются здания гостиниц и общежитий, домов для престарелых и инвалидов, дошкольных и образовательных организаций, научных и проектных организаций,  учреждений органов управления, больниц и поликлиник, зрелищных и культурно-просветительных учреждений, а также здания производственного или складского назначения.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Время занятости - промежуток времени от момента выезда до момента полной готовности к следующему выезду, в часах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Аварийно-спасательные и другие неотложные работы (АСДНР) — совокупность первоочередных работ в зоне чрезвычайной ситуации, заключающихся в спасении и оказании помощи людям, локализации и подавлении очагов поражающих воздействий, предотвращении возникновения вторичных поражающих факторов, защите и спасении материальных и культурных ценностей. 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СИЗОД - средства индивидуальной защиты органов дыхания. Учитываются дыхательные аппараты на сжатом воздухе или кислороде и кислородные изолирующие противогазы.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Количество договоров, указанных в п.1 и количество наименований населенных пунктов или организаций должно быть равнозначным. </t>
        </r>
      </text>
    </comment>
  </commentList>
</comments>
</file>

<file path=xl/comments6.xml><?xml version="1.0" encoding="utf-8"?>
<comments xmlns="http://schemas.openxmlformats.org/spreadsheetml/2006/main">
  <authors>
    <author>Автор</author>
    <author>Ольга Владимировна Лебедева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председатель совета; первый заместитель председателя совета; заместитель председателя совета; главный бухгалтер; бухгалтер; кассир; юрист; юрисконсульт;  начальник, специалист отделов/управлений пожарной охраны ; инспектор по кадрам; инспектор отдела кадров; менеджер по работе с персоналом;  специалист по связям с общественностью; главный специалист; начальник отдела; главный инженер; инженер; начальник производственного участка;  начальник производственного отдела; начальник электролаборатории; секретарь руководителя; секретарь-референт; секретарь; программист; системный администратор.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менеджер, мастер, сметчик, проектировщик, электросварщик; слесарь  металлосборочных работ; слесарь механосборочных работ; жестянщик; зарядчик огнетушителей; слесарь  по техническому обслуживанию и ремонту огнетушителей; слесарь  по обслуживанию огнетушителей, контролер-приемщик; пропитчик по огнезащитной  пропитке; специалист  по огнезащитной обработке; маляр; электромонтер охранно-пожарной сигнализации; электромонтажник; электромонтер; контролер печного хозяйства; печник; чистильщик; чистильщик  дымоходов, боровов и топок; чистильщик дымовентиляционных каналов,  рабочий и т.д.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заведующий учебным курсами; преподаватель, инструктор, инструктор по оргмассовой работе, инструктор по работе с ДЮП, инструктор по противопожарной профилактике; инструктор по спортивно-массовой работе.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5" authorId="1">
      <text>
        <r>
          <rPr>
            <sz val="9"/>
            <color indexed="81"/>
            <rFont val="Tahoma"/>
            <family val="2"/>
            <charset val="204"/>
          </rPr>
          <t>Начальник пожарной части, начальник караула, водитель пожарного автомобиля, пожарный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водитель  автомобиля; водитель-экспедитор; слесарь по ремонту  агрегатов; охранник; сторож; вахтер; дворник; уборщик территорий; уборщик служебных помещений; уборщик производственных и служебных помещений; уборщица; подсобный рабочий; рабочий по обслуживанию и текущему ремонту зданий, сооружений и оборудования; рабочий по комплексному  обслуживанию и ремонту зданий; плотник.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7" authorId="1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ООО, учебно-курсовых комбинатов/центров, договорных пожарных частей и др.</t>
        </r>
      </text>
    </comment>
  </commentList>
</comments>
</file>

<file path=xl/comments7.xml><?xml version="1.0" encoding="utf-8"?>
<comments xmlns="http://schemas.openxmlformats.org/spreadsheetml/2006/main">
  <authors>
    <author>Lebedeva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Lebedeva:</t>
        </r>
        <r>
          <rPr>
            <sz val="9"/>
            <color indexed="81"/>
            <rFont val="Tahoma"/>
            <family val="2"/>
            <charset val="204"/>
          </rPr>
          <t xml:space="preserve">
Оценка условий труда должна быть проведена:
- прошло 5 лет с даты последней аттестации  рабочих мест по условиям труда - на ранее аттестовывавшихся рабочих местах;
- на введенных в эксплуатацию новых рабочих местах;
Внеплановая специальная оценка условий труда должна быть проведена в течение шести месяцев (ст. 17 Закона №426-ФЗ):
-    на тех рабочих местах, в отношении которых имеется предписание ГИТ о проведении спецоценки;
-    на тех рабочих местах, на которых изменяется технологический процесс, производится замена производственного оборудования, меняются состав применяемых материалов и (или) сырья, средства индивидуальной и коллективной защиты, что может повлиять на уровень воздействия на работников вредных и (или) опасных производственных факторов;
-    на рабочем месте, на котором в связи с воздействием вредных и (или) опасных производственных факторов с работником произошел несчастный случай (не по вине третьих лиц);
-    на рабочем месте работника, у которого выявлено профессиональное заболевание, возникшее в связи с воздействием вредных и (или) опасных производственных факторов.
</t>
        </r>
      </text>
    </comment>
  </commentList>
</comments>
</file>

<file path=xl/comments8.xml><?xml version="1.0" encoding="utf-8"?>
<comments xmlns="http://schemas.openxmlformats.org/spreadsheetml/2006/main">
  <authors>
    <author>Lebedeva</author>
    <author>Ольга Владимировна Лебедева</author>
    <author>Автор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Lebedeva:</t>
        </r>
        <r>
          <rPr>
            <sz val="9"/>
            <color indexed="81"/>
            <rFont val="Tahoma"/>
            <family val="2"/>
            <charset val="204"/>
          </rPr>
          <t xml:space="preserve">
в разделе 3 указывается количество обученных платно и бесплатно с разбивкой по направлениям обучения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должен быть учтен в разделе 3</t>
        </r>
      </text>
    </comment>
    <comment ref="C26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строки можно добавлять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показатель должен быть равен п.1.1 раздела "Доходы и расходы по обычным видам деятельности" формы 2   </t>
        </r>
      </text>
    </comment>
  </commentList>
</comments>
</file>

<file path=xl/sharedStrings.xml><?xml version="1.0" encoding="utf-8"?>
<sst xmlns="http://schemas.openxmlformats.org/spreadsheetml/2006/main" count="983" uniqueCount="733">
  <si>
    <t>Показатель</t>
  </si>
  <si>
    <r>
      <rPr>
        <sz val="12"/>
        <color indexed="8"/>
        <rFont val="Symbol"/>
        <family val="1"/>
        <charset val="2"/>
      </rPr>
      <t>*</t>
    </r>
    <r>
      <rPr>
        <sz val="12"/>
        <color indexed="8"/>
        <rFont val="Times New Roman"/>
        <family val="1"/>
        <charset val="204"/>
      </rPr>
      <t>Внутренее совмещение не учитывается</t>
    </r>
  </si>
  <si>
    <t>№ п/п</t>
  </si>
  <si>
    <t>Наименование структурного подразделения</t>
  </si>
  <si>
    <t>Местные отделения без образования юридического лица</t>
  </si>
  <si>
    <t>…</t>
  </si>
  <si>
    <t>Местные отделения - юридические лица</t>
  </si>
  <si>
    <t>ФИО руководителя</t>
  </si>
  <si>
    <t>Приложение № 7</t>
  </si>
  <si>
    <t>№</t>
  </si>
  <si>
    <t>Наименование показателя</t>
  </si>
  <si>
    <t>1.1</t>
  </si>
  <si>
    <t>Общее количество ДЮП в регионе (всего)</t>
  </si>
  <si>
    <t>количество членов ДЮП</t>
  </si>
  <si>
    <t>1.2</t>
  </si>
  <si>
    <t>Количество ДЮП, с кем сотрудничает региональное отделение</t>
  </si>
  <si>
    <t>1.3</t>
  </si>
  <si>
    <t>количество участников мероприятий</t>
  </si>
  <si>
    <t>2.1</t>
  </si>
  <si>
    <t>2.2</t>
  </si>
  <si>
    <t>-</t>
  </si>
  <si>
    <t>3.1</t>
  </si>
  <si>
    <t>4.1</t>
  </si>
  <si>
    <t>5.1</t>
  </si>
  <si>
    <t>5.2</t>
  </si>
  <si>
    <t>5.3</t>
  </si>
  <si>
    <t>6.1</t>
  </si>
  <si>
    <t>6.2</t>
  </si>
  <si>
    <t>6.3</t>
  </si>
  <si>
    <t>8.1</t>
  </si>
  <si>
    <t>8.2</t>
  </si>
  <si>
    <t>Газеты (только в отчете за год)</t>
  </si>
  <si>
    <t>Журналы (только в отчете за год)</t>
  </si>
  <si>
    <t>количество заявок</t>
  </si>
  <si>
    <t>на сумму, тыс. руб.</t>
  </si>
  <si>
    <t xml:space="preserve"> </t>
  </si>
  <si>
    <t>1.2.1</t>
  </si>
  <si>
    <t>1.2.2</t>
  </si>
  <si>
    <t>обслуживание и ремонт огнетушителей</t>
  </si>
  <si>
    <t>1.2.3</t>
  </si>
  <si>
    <t>огнезащитная обработка</t>
  </si>
  <si>
    <t>1.2.4</t>
  </si>
  <si>
    <t>проектные работы и проведение экспертизы</t>
  </si>
  <si>
    <t>1.2.5</t>
  </si>
  <si>
    <t>декларации пожарной безопасности, расчет пожарного риска</t>
  </si>
  <si>
    <t>1.2.6</t>
  </si>
  <si>
    <t>электротехнические работы (замер сопротивления изоляции и пр.)</t>
  </si>
  <si>
    <t>1.2.7</t>
  </si>
  <si>
    <t>установка противопожарных конструкций (двери, люки и пр.)</t>
  </si>
  <si>
    <t>1.2.8</t>
  </si>
  <si>
    <t>монтаж систем противопожарной защиты и безопасности:</t>
  </si>
  <si>
    <t>1.2.9</t>
  </si>
  <si>
    <t>обслуживание систем противопожарной защиты и безопасности:</t>
  </si>
  <si>
    <t>1.2.10</t>
  </si>
  <si>
    <t>проверка пожарных водоисточников на водоотдачу</t>
  </si>
  <si>
    <t>1.2.11</t>
  </si>
  <si>
    <t xml:space="preserve">системы мониторинга (наличие пультов, обслуживание абонентов) </t>
  </si>
  <si>
    <t>1.2.12</t>
  </si>
  <si>
    <t>испытание наружных пожарных лестниц и ограждений крыш</t>
  </si>
  <si>
    <t>планы эвакуации, стенды к планам, подготовка документов по ПБ</t>
  </si>
  <si>
    <t>1.4</t>
  </si>
  <si>
    <t>1.4.1</t>
  </si>
  <si>
    <t>- порошковых</t>
  </si>
  <si>
    <t>- углекислотных</t>
  </si>
  <si>
    <t>1.4.2</t>
  </si>
  <si>
    <t>1.4.3</t>
  </si>
  <si>
    <t>1.4.4</t>
  </si>
  <si>
    <t>2.1.1</t>
  </si>
  <si>
    <t>2.1.2</t>
  </si>
  <si>
    <t>2.1.3</t>
  </si>
  <si>
    <t>2.3</t>
  </si>
  <si>
    <t>2.4</t>
  </si>
  <si>
    <t>2.5</t>
  </si>
  <si>
    <t>2.6</t>
  </si>
  <si>
    <t>2.7</t>
  </si>
  <si>
    <t>4.2</t>
  </si>
  <si>
    <t>Общая площадь сдаваемых в аренду зданий, помещений, кв.м.</t>
  </si>
  <si>
    <t>Общая площадь сдаваемых в аренду земельных участков, кв.м.</t>
  </si>
  <si>
    <t>Приложение № 1</t>
  </si>
  <si>
    <t>За отчетный период</t>
  </si>
  <si>
    <t>наименование</t>
  </si>
  <si>
    <t>код</t>
  </si>
  <si>
    <t xml:space="preserve">Коммерческие расходы               </t>
  </si>
  <si>
    <t xml:space="preserve">Управленческие расходы             </t>
  </si>
  <si>
    <t xml:space="preserve">Прибыль (убыток) от продаж         </t>
  </si>
  <si>
    <t xml:space="preserve">Проценты к получению               </t>
  </si>
  <si>
    <t xml:space="preserve">Проценты к уплате                  </t>
  </si>
  <si>
    <t xml:space="preserve">Прочие доходы, в том числе            </t>
  </si>
  <si>
    <t xml:space="preserve">Прочие расходы                     </t>
  </si>
  <si>
    <t>Внереализационные доходы</t>
  </si>
  <si>
    <t>Внереализационные расходы</t>
  </si>
  <si>
    <t>Прибыль (убыток) до налогообложения</t>
  </si>
  <si>
    <t>Чистая прибыль (убыток) отчетного периода</t>
  </si>
  <si>
    <t>Приложение № 6</t>
  </si>
  <si>
    <t>Сумма (тыс.руб.)</t>
  </si>
  <si>
    <t xml:space="preserve">Доходы от участия в других организациях      </t>
  </si>
  <si>
    <t>доходы от сдачи в аренду имущества</t>
  </si>
  <si>
    <t>Налоговые  обязательства (просроченная задолженность)</t>
  </si>
  <si>
    <t>Наименование статьи</t>
  </si>
  <si>
    <t>I</t>
  </si>
  <si>
    <t>Доходы</t>
  </si>
  <si>
    <t>Вступительные, членские взносы</t>
  </si>
  <si>
    <t>Добровольные взносы, целевые взносы</t>
  </si>
  <si>
    <t>Бюджетные поступления</t>
  </si>
  <si>
    <t>Прочие доходы</t>
  </si>
  <si>
    <t>ВСЕГО доходы</t>
  </si>
  <si>
    <t>II</t>
  </si>
  <si>
    <t>Расходы</t>
  </si>
  <si>
    <t>Расходы на уставные мероприятия, акции и программы в области социально ориентированной деятельности</t>
  </si>
  <si>
    <t>Расходы на проведение внутриорганизационных мероприятий:  собраний, совещаний, заседаний, в том числе руководящих органов регионального совета</t>
  </si>
  <si>
    <t>Расходы на поощрение общественного актива</t>
  </si>
  <si>
    <t>Расходы на форменную одежду</t>
  </si>
  <si>
    <t xml:space="preserve">Расходы на служебные командировки </t>
  </si>
  <si>
    <t>ВСЕГО расходы</t>
  </si>
  <si>
    <t>1.5</t>
  </si>
  <si>
    <t>1.6</t>
  </si>
  <si>
    <t>1.7</t>
  </si>
  <si>
    <t>1.8</t>
  </si>
  <si>
    <t>1.9</t>
  </si>
  <si>
    <t>1.10</t>
  </si>
  <si>
    <t>1.11</t>
  </si>
  <si>
    <t>Остаток средств на начало года*</t>
  </si>
  <si>
    <t>Остаток средств на конец года**</t>
  </si>
  <si>
    <t>*Остаток по бухгалтерскому счету 86 «Целевое финансирование»</t>
  </si>
  <si>
    <t>**Остаток по бухгалтерскому счету 86 «Целевое финансирование» после реформации баланса</t>
  </si>
  <si>
    <t>**В данной строке учитываются расходы на приобретение МПЗ (по счету 10 «Материалы») стоимостью менее 40 тыс. рублей</t>
  </si>
  <si>
    <t>Приложение № 2</t>
  </si>
  <si>
    <t>Приложение № 4</t>
  </si>
  <si>
    <t>Количество мероприятий с ДЮП, с кем сотрудничает региональное отделение</t>
  </si>
  <si>
    <t xml:space="preserve">Количество сюжетов на телевидении о деятельности ВДПО </t>
  </si>
  <si>
    <t xml:space="preserve">Количество сюжетов на радио о деятельности ВДПО  </t>
  </si>
  <si>
    <t>Учебные пособия (шт.)</t>
  </si>
  <si>
    <t>Памятки, листовки, брошюры (шт.)</t>
  </si>
  <si>
    <t>Плакаты, баннеры, стенды, витрины (шт.)</t>
  </si>
  <si>
    <t>3.2</t>
  </si>
  <si>
    <t>Подано заявок на участие в конкурсах, торгах:  </t>
  </si>
  <si>
    <t>1.2.</t>
  </si>
  <si>
    <t>Выиграно конкурсов, торгов: </t>
  </si>
  <si>
    <t>Отчет об исполнении сметы доходов и расходов регионального отделения ВДПО</t>
  </si>
  <si>
    <t>трубо-печные работы</t>
  </si>
  <si>
    <t>- АУПТ (автоматические установки пожаротушения)</t>
  </si>
  <si>
    <t xml:space="preserve">- СОУЭЛ (системы оповещения и управления эвакуацией) </t>
  </si>
  <si>
    <t>- противодымная защита</t>
  </si>
  <si>
    <t>- системы противопожарного водоснабжения</t>
  </si>
  <si>
    <t>- охранная сигнализация</t>
  </si>
  <si>
    <t>- комплексные системы безопасности</t>
  </si>
  <si>
    <t>Огнетушащие вещества для перезарядки</t>
  </si>
  <si>
    <t>Сумма (тыс. руб.)</t>
  </si>
  <si>
    <t>2.1.4</t>
  </si>
  <si>
    <t>2.8</t>
  </si>
  <si>
    <t>Приложение № 8</t>
  </si>
  <si>
    <t>Количество</t>
  </si>
  <si>
    <t>углекислотные, ед.</t>
  </si>
  <si>
    <t>порошковые, ед.</t>
  </si>
  <si>
    <t>другие, ед.</t>
  </si>
  <si>
    <t>Приложение № 10</t>
  </si>
  <si>
    <t xml:space="preserve">Сведения об охране труда </t>
  </si>
  <si>
    <t>Количество рабочих мест, подлежащих проведению непосредственно специальной оценки условий труда.</t>
  </si>
  <si>
    <t>Количество рабочих мест, где проведена специальная оценка условий труда.</t>
  </si>
  <si>
    <t>Количество нарушений  охраны труда, выявленных органами исполнительной власти, уполномоченными на проведение государственного надзора и контроля, из них:</t>
  </si>
  <si>
    <t>Отчетный период</t>
  </si>
  <si>
    <t>Обучено, чел., всего:</t>
  </si>
  <si>
    <t>Перечень образовательных программ (в соответствии с лицензией на осуществление образовательной деятельности), по которым проведено обучение</t>
  </si>
  <si>
    <t>Количество преподавателей:</t>
  </si>
  <si>
    <t>5</t>
  </si>
  <si>
    <t>6</t>
  </si>
  <si>
    <t>Наименование сведений</t>
  </si>
  <si>
    <t>Количество созданных общественным объединением подразделений ДПО.</t>
  </si>
  <si>
    <t>ДПК</t>
  </si>
  <si>
    <t>ДПД</t>
  </si>
  <si>
    <t>Численность работников ДПО.</t>
  </si>
  <si>
    <t>Количество зданий (помещений), в которых размещаются подразделения ДПО, из них в:</t>
  </si>
  <si>
    <t>зданиях пожарных депо;</t>
  </si>
  <si>
    <t>приспособленных боксах;</t>
  </si>
  <si>
    <t>других помещениях.</t>
  </si>
  <si>
    <t>7</t>
  </si>
  <si>
    <t>8</t>
  </si>
  <si>
    <t>Количество подразделений ДПО, оснащенных СИЗОД.</t>
  </si>
  <si>
    <t>9</t>
  </si>
  <si>
    <t>Количество населенных пунктов, прикрытых подразделениями ДПО:</t>
  </si>
  <si>
    <t>9.1</t>
  </si>
  <si>
    <t xml:space="preserve">количество населения, проживающего в прикрываемых населенных пунктах;          </t>
  </si>
  <si>
    <t>9.2</t>
  </si>
  <si>
    <t>количество объектов, находящихся на территории прикрываемых населенных пунктов.</t>
  </si>
  <si>
    <t>10</t>
  </si>
  <si>
    <t>10.1</t>
  </si>
  <si>
    <t>10.2</t>
  </si>
  <si>
    <t>10.3</t>
  </si>
  <si>
    <t>10.4</t>
  </si>
  <si>
    <t>дежурство на дому (на связи).</t>
  </si>
  <si>
    <t>№ п\п</t>
  </si>
  <si>
    <t>Количество выездов</t>
  </si>
  <si>
    <t>Количество задействованых</t>
  </si>
  <si>
    <t>Время занятости подразделений</t>
  </si>
  <si>
    <t>личного состава</t>
  </si>
  <si>
    <t>единиц техники</t>
  </si>
  <si>
    <t>Всего зарегистрировано выездов на:</t>
  </si>
  <si>
    <t>Тушение загораний.</t>
  </si>
  <si>
    <t>Тушение пожаров, всего:</t>
  </si>
  <si>
    <t>3</t>
  </si>
  <si>
    <t>Проведение АСДНР при ликвидация ЧС, из них:</t>
  </si>
  <si>
    <t>техногенного характера;</t>
  </si>
  <si>
    <t>природного характера;</t>
  </si>
  <si>
    <t>3.3</t>
  </si>
  <si>
    <t>реагирование на ДТП.</t>
  </si>
  <si>
    <t>4</t>
  </si>
  <si>
    <t>Учения и занятия.</t>
  </si>
  <si>
    <t>Ложные выезды.</t>
  </si>
  <si>
    <t>Прочие выезды.</t>
  </si>
  <si>
    <t>1</t>
  </si>
  <si>
    <t>2</t>
  </si>
  <si>
    <t xml:space="preserve">Количество договоров, заключенных на охрану от пожаров населенных пунктов или организаций: </t>
  </si>
  <si>
    <t>населенный пункт</t>
  </si>
  <si>
    <t>организация</t>
  </si>
  <si>
    <t>Количество личного состава, содержащегося по договорам, в том числе:</t>
  </si>
  <si>
    <t>профилактических работников.</t>
  </si>
  <si>
    <t>Количество техники находящейся на вооружении по договорам, в том числе:</t>
  </si>
  <si>
    <t>Количество СИЗОД в подразделениях.</t>
  </si>
  <si>
    <t>Количество подразделений аттестованных на проведение аварийно-спасательных работ.</t>
  </si>
  <si>
    <t>Наименование</t>
  </si>
  <si>
    <t>*В приложении № 4 учитываются данные при ведении уставной и предпринимательской деятельности</t>
  </si>
  <si>
    <t>(предоставляется ежемесячно с нарастающим итогом с начала года)</t>
  </si>
  <si>
    <t>к постановлению ЦС ВДПО</t>
  </si>
  <si>
    <t>Состав технологического оборудования регионального отделения ВДПО</t>
  </si>
  <si>
    <t>углекислотная зарядная станция</t>
  </si>
  <si>
    <t>порошковая зарядная станция</t>
  </si>
  <si>
    <t>станция подачи давления (заполнение воздухом или азотом высокого давления закачных огнетушителей)</t>
  </si>
  <si>
    <t>компрессор</t>
  </si>
  <si>
    <t>весы электронные (или механические)</t>
  </si>
  <si>
    <t>стенд для гидравлического испытания огнетушителей</t>
  </si>
  <si>
    <t>кабина для зарядки огнетушителей</t>
  </si>
  <si>
    <t>станция сушки</t>
  </si>
  <si>
    <t>аппарат окрасочный высокого давления для обработки металлических конструкций огнезащитными красками</t>
  </si>
  <si>
    <t>электрический безвоздушный распылитель (для нанесения огнезащитных составов на металл)</t>
  </si>
  <si>
    <t>аппарат для обработки металлических конструкций огнезащитными обмазками</t>
  </si>
  <si>
    <t>аппарат для обработки деревянных конструкций</t>
  </si>
  <si>
    <t>толщиномер для определения толщины огнезащитного покрытия на магнитных поверхностях</t>
  </si>
  <si>
    <t>толщиномер для определения толщины огнезащитного покрытия на немагнитных поверхностях</t>
  </si>
  <si>
    <t>малогабаритный переносной прибор ПМП-1 (или аналог) для определения качества огнезащитной обработки деревянных конструкций</t>
  </si>
  <si>
    <t>электроизмерительные приборы</t>
  </si>
  <si>
    <t>устройства для проверки работоспособности тепловых и дымовых извещателей</t>
  </si>
  <si>
    <t>дальномер лазерный</t>
  </si>
  <si>
    <t>люксметр</t>
  </si>
  <si>
    <t>анемометр</t>
  </si>
  <si>
    <t>измеритель шума</t>
  </si>
  <si>
    <t>устройство для проверки пожарных наружных лестниц и ограждений крыш (ступени лестницы, балки крепления вертикальной лестницы, площадки лестницы и пр.)</t>
  </si>
  <si>
    <t>оборудование для очистки вентканалов</t>
  </si>
  <si>
    <t>влагомер универсальный</t>
  </si>
  <si>
    <t>телевизионная камера для обследования вентиляционных каналов</t>
  </si>
  <si>
    <t>микроомметр</t>
  </si>
  <si>
    <t>мегомметр</t>
  </si>
  <si>
    <t>измеритель сопротивления заземления</t>
  </si>
  <si>
    <t>измеритель тока короткого замыкания (цифровой)</t>
  </si>
  <si>
    <t>прибор электроизмерительный многофункциональный</t>
  </si>
  <si>
    <t>токоизмерительные клещи (комбинированные)</t>
  </si>
  <si>
    <t>комплект для испытания автоматических выключателей</t>
  </si>
  <si>
    <t>индикатор напряжения ПИН</t>
  </si>
  <si>
    <t>указатель напряжения до 1000В</t>
  </si>
  <si>
    <t>заземлители переносные</t>
  </si>
  <si>
    <t>тыс.руб</t>
  </si>
  <si>
    <t>1.</t>
  </si>
  <si>
    <t>Приобретено (ед.)</t>
  </si>
  <si>
    <t>Объекты недвижимости:</t>
  </si>
  <si>
    <t>пожарный автомобиль (основной, специальный)</t>
  </si>
  <si>
    <t>легковой</t>
  </si>
  <si>
    <t>грузо-пассажирский</t>
  </si>
  <si>
    <t xml:space="preserve">грузовой </t>
  </si>
  <si>
    <t>земельные участки</t>
  </si>
  <si>
    <t>здания, помещения, сооружения</t>
  </si>
  <si>
    <t>пожарная мотопомпа</t>
  </si>
  <si>
    <t>3.</t>
  </si>
  <si>
    <t>4.</t>
  </si>
  <si>
    <t>5.</t>
  </si>
  <si>
    <t>6.</t>
  </si>
  <si>
    <t>7.</t>
  </si>
  <si>
    <t>мобильные средства пожаротушения</t>
  </si>
  <si>
    <t>зданий, помещений</t>
  </si>
  <si>
    <t>транспортных средств</t>
  </si>
  <si>
    <t>прочее</t>
  </si>
  <si>
    <t>Ремонт основных средств, в том числе:</t>
  </si>
  <si>
    <t>Зарядные станции</t>
  </si>
  <si>
    <t>Оргтехника</t>
  </si>
  <si>
    <t>Пульты централизованного наблюдения системы мониторинга, установленные региональными отделениями ВДПО</t>
  </si>
  <si>
    <t>8.</t>
  </si>
  <si>
    <t>9.</t>
  </si>
  <si>
    <t>10.</t>
  </si>
  <si>
    <t>Приобретение материалов для развития, оснащения и укрепления МТБ**</t>
  </si>
  <si>
    <t>Строительство объектов недвижимости</t>
  </si>
  <si>
    <t>Реконструкция, модернизация и капитальный ремонт зданий</t>
  </si>
  <si>
    <t>Транспортные средства:</t>
  </si>
  <si>
    <t>Запланировано на текущий год (тыс. руб.)</t>
  </si>
  <si>
    <t>Расходы на создание и организацию деятельности дружин юных пожарных, движения «Юный пожарный», в том числе:</t>
  </si>
  <si>
    <t>Расходы на организацию и проведение коллективно-творческих тематических мероприятий, конкурсов, фестивалей и т.п., направленных на пропаганду и распространение знаний в области пожарной безопасности и защиты от чрезвычайных ситуаций, в том числе:</t>
  </si>
  <si>
    <t>Расходы на наглядную агитацию в области пожарной безопасности некоммерческого (социального) характера (печатная продукция, наружная реклама, СМИ), в том числе:</t>
  </si>
  <si>
    <t>Расходы на развитие пожарно-прикладного спорта среди детей и молодежи, содействие в сфере физической культуры и спорта, в т. ч. массового (чемпионаты, спортивные соревнования, учебно-тренировочные сборы и т.п.), в том числе:</t>
  </si>
  <si>
    <t>Расходы на исполнение общественных обязанностей в сфере пожарной безопасности, на содержание добровольной пожарной охраны, на содействие органам государственной власти и органам местного самоуправления в реализации первичных мер пожарной безопасности, в том числе:</t>
  </si>
  <si>
    <t>Расходы на оплату труда (с учетом начислений), в том числе:</t>
  </si>
  <si>
    <t>Расходы на содержание зданий, помещений, земельных участков, в том числе:</t>
  </si>
  <si>
    <t>Прочие расходы, в том числе:</t>
  </si>
  <si>
    <t>III</t>
  </si>
  <si>
    <t>Расходы на мероприятия, акции, программы, направленные на обучение мерам пожарной безопасности, воспитание культуры безопасности жизнедеятельности населения, в том числе:</t>
  </si>
  <si>
    <t>1.1.1</t>
  </si>
  <si>
    <t>1.1.2</t>
  </si>
  <si>
    <t>1.1.3</t>
  </si>
  <si>
    <t>за счет собственных средств</t>
  </si>
  <si>
    <t>за счет бюджетных средств</t>
  </si>
  <si>
    <t>за счет добровольных взносов, пожертвований, иных целевых поступлений и спонсорской помощи</t>
  </si>
  <si>
    <t>1.3.1</t>
  </si>
  <si>
    <t>1.3.2</t>
  </si>
  <si>
    <t>1.3.3</t>
  </si>
  <si>
    <t>1.5.1</t>
  </si>
  <si>
    <t>1.5.2</t>
  </si>
  <si>
    <t>1.5.3</t>
  </si>
  <si>
    <t>1.6.1</t>
  </si>
  <si>
    <t>1.6.2</t>
  </si>
  <si>
    <t>1.6.3</t>
  </si>
  <si>
    <t>1.12</t>
  </si>
  <si>
    <t>2.1.5</t>
  </si>
  <si>
    <t>оплата труда работников социально ориентированного направления (оклады, надбавки и пр.)</t>
  </si>
  <si>
    <t>материальная помощь</t>
  </si>
  <si>
    <t>премия общественного актива</t>
  </si>
  <si>
    <t>другие выплаты</t>
  </si>
  <si>
    <t>страховые взносы во внебюджетные фонды</t>
  </si>
  <si>
    <t>2.3.1</t>
  </si>
  <si>
    <t>2.3.2</t>
  </si>
  <si>
    <t>2.3.3</t>
  </si>
  <si>
    <t>коммунальные и эксплуатационные  расходы</t>
  </si>
  <si>
    <t>аренда</t>
  </si>
  <si>
    <t>прочие</t>
  </si>
  <si>
    <t>2.4.1</t>
  </si>
  <si>
    <t>2.4.2</t>
  </si>
  <si>
    <t>2.4.3</t>
  </si>
  <si>
    <t>2.4.4</t>
  </si>
  <si>
    <t>расходы на ГСМ</t>
  </si>
  <si>
    <t>техобслуживание</t>
  </si>
  <si>
    <t>ремонт</t>
  </si>
  <si>
    <t>аренда автотранспорта (арендная плата, компенсация за использование личного автомобиля)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</si>
  <si>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</si>
  <si>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</si>
  <si>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</si>
  <si>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</si>
  <si>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</si>
  <si>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</si>
  <si>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</si>
  <si>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</si>
  <si>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расходы на услуги связи,  интернет</t>
  </si>
  <si>
    <t>консультационные, информационные услуги</t>
  </si>
  <si>
    <t>нотариальные, юридические услуги</t>
  </si>
  <si>
    <t>расходы на услуги банков</t>
  </si>
  <si>
    <t>канцелярские расходы</t>
  </si>
  <si>
    <t>почтовые расходы</t>
  </si>
  <si>
    <t>прочие расходы</t>
  </si>
  <si>
    <t>3.4</t>
  </si>
  <si>
    <t>4.3</t>
  </si>
  <si>
    <t>4.4</t>
  </si>
  <si>
    <t>IV</t>
  </si>
  <si>
    <t>(предоставляется 1 раз в год в составе годовой отчетности)</t>
  </si>
  <si>
    <t>Юридический адрес</t>
  </si>
  <si>
    <t xml:space="preserve">производственно - предпринимательского направления </t>
  </si>
  <si>
    <t>технический персонал и прочие</t>
  </si>
  <si>
    <t>Количество единиц</t>
  </si>
  <si>
    <t>Наличие образовательной лицензии Министерства образования и науки РФ (номер, дата)</t>
  </si>
  <si>
    <t>- АПС   (автоматическая пожарная сигнализация)</t>
  </si>
  <si>
    <t xml:space="preserve">Первичные средства пожаротушения, в том числе:  </t>
  </si>
  <si>
    <t>Огнетушители</t>
  </si>
  <si>
    <t>Прочее (противопожарный инвентарь и др.)</t>
  </si>
  <si>
    <t>Огнезащитные составы</t>
  </si>
  <si>
    <t>Полиграфическая продукция, знаки пожарной безопасности</t>
  </si>
  <si>
    <t>Средства защиты органов дыхания, одежда и снаряжение пожарных и спасателей</t>
  </si>
  <si>
    <t>Оборудование и комплектующие  противопожарной защиты (ОПС, УАПЗ, СОУЭЛ, противодымная защита)</t>
  </si>
  <si>
    <t>Противопожарные конструкции (двери, люки и пр.)</t>
  </si>
  <si>
    <t>Прочая реализация</t>
  </si>
  <si>
    <t>Количество обученных мерам пожарной безопасности (по программам образовательной лицензии) с выдачей удостоверений</t>
  </si>
  <si>
    <t>Закуплено огнезащитных составов, кг</t>
  </si>
  <si>
    <t>из них: для пожарных кранов, ед.</t>
  </si>
  <si>
    <t>Реализовано огнетушителей, ед.</t>
  </si>
  <si>
    <t>Реализовано огнетушащих веществ для перезарядки, кг</t>
  </si>
  <si>
    <t>из них: огнетушащий порошок, кг</t>
  </si>
  <si>
    <t xml:space="preserve">Себестоимость   проданных   товаров, продукции, работ, услуг         </t>
  </si>
  <si>
    <t>Выручка (нетто) от продажи  товаров, продукции, работ, услуг (за минусом налога на добавленную стоимость, акцизов и аналогичных обязательных платежей), в том числе:</t>
  </si>
  <si>
    <t>(предоставляется ежеквартально с нарастающим итогом)</t>
  </si>
  <si>
    <t>Приложение № 3</t>
  </si>
  <si>
    <t>2.</t>
  </si>
  <si>
    <t>Приборы и оборудование для МТБ (стоимостью более 40 тыс. руб.)</t>
  </si>
  <si>
    <t>Общественные объединения пожарной охраны ВДПО</t>
  </si>
  <si>
    <t>на производстве</t>
  </si>
  <si>
    <t>в быту</t>
  </si>
  <si>
    <t>устранено</t>
  </si>
  <si>
    <t>производственного персонала</t>
  </si>
  <si>
    <t>руководители</t>
  </si>
  <si>
    <t>специалисты служб охраны труда</t>
  </si>
  <si>
    <t>АУП</t>
  </si>
  <si>
    <t>Реализовано пожарных рукавов, ед.</t>
  </si>
  <si>
    <t>2.10</t>
  </si>
  <si>
    <t>2.11</t>
  </si>
  <si>
    <t>Исполнено за отчетный период(тыс. руб.)</t>
  </si>
  <si>
    <t>Участие регионального отделения ВДПО в конкурсах, аукционах, запросах котировок и предложений</t>
  </si>
  <si>
    <t>Текущий налог на прибыль (платежи УСН)**</t>
  </si>
  <si>
    <t>административно - управленческого персонала (АУП)</t>
  </si>
  <si>
    <t>социально ориентированного направления</t>
  </si>
  <si>
    <t>кол-во</t>
  </si>
  <si>
    <t>количество</t>
  </si>
  <si>
    <r>
      <t>1.1.</t>
    </r>
    <r>
      <rPr>
        <sz val="7"/>
        <color indexed="8"/>
        <rFont val="Times New Roman"/>
        <family val="1"/>
        <charset val="204"/>
      </rPr>
      <t/>
    </r>
  </si>
  <si>
    <r>
      <t>1.2.</t>
    </r>
    <r>
      <rPr>
        <sz val="7"/>
        <color indexed="8"/>
        <rFont val="Times New Roman"/>
        <family val="1"/>
        <charset val="204"/>
      </rPr>
      <t/>
    </r>
  </si>
  <si>
    <r>
      <t>1.3.</t>
    </r>
    <r>
      <rPr>
        <sz val="7"/>
        <color indexed="8"/>
        <rFont val="Times New Roman"/>
        <family val="1"/>
        <charset val="204"/>
      </rPr>
      <t/>
    </r>
  </si>
  <si>
    <r>
      <t>1.4.</t>
    </r>
    <r>
      <rPr>
        <sz val="7"/>
        <color indexed="8"/>
        <rFont val="Times New Roman"/>
        <family val="1"/>
        <charset val="204"/>
      </rPr>
      <t/>
    </r>
  </si>
  <si>
    <r>
      <t>1.5.</t>
    </r>
    <r>
      <rPr>
        <sz val="7"/>
        <color indexed="8"/>
        <rFont val="Times New Roman"/>
        <family val="1"/>
        <charset val="204"/>
      </rPr>
      <t/>
    </r>
  </si>
  <si>
    <r>
      <t>1.6.</t>
    </r>
    <r>
      <rPr>
        <sz val="7"/>
        <color indexed="8"/>
        <rFont val="Times New Roman"/>
        <family val="1"/>
        <charset val="204"/>
      </rPr>
      <t/>
    </r>
  </si>
  <si>
    <r>
      <t>1.7.</t>
    </r>
    <r>
      <rPr>
        <sz val="7"/>
        <color indexed="8"/>
        <rFont val="Times New Roman"/>
        <family val="1"/>
        <charset val="204"/>
      </rPr>
      <t/>
    </r>
  </si>
  <si>
    <r>
      <t>1.8.</t>
    </r>
    <r>
      <rPr>
        <sz val="7"/>
        <color indexed="8"/>
        <rFont val="Times New Roman"/>
        <family val="1"/>
        <charset val="204"/>
      </rPr>
      <t/>
    </r>
  </si>
  <si>
    <r>
      <t>2.1.</t>
    </r>
    <r>
      <rPr>
        <sz val="7"/>
        <color indexed="8"/>
        <rFont val="Times New Roman"/>
        <family val="1"/>
        <charset val="204"/>
      </rPr>
      <t/>
    </r>
  </si>
  <si>
    <r>
      <t>2.2.</t>
    </r>
    <r>
      <rPr>
        <sz val="7"/>
        <color indexed="8"/>
        <rFont val="Times New Roman"/>
        <family val="1"/>
        <charset val="204"/>
      </rPr>
      <t/>
    </r>
  </si>
  <si>
    <r>
      <t>2.3.</t>
    </r>
    <r>
      <rPr>
        <sz val="7"/>
        <color indexed="8"/>
        <rFont val="Times New Roman"/>
        <family val="1"/>
        <charset val="204"/>
      </rPr>
      <t/>
    </r>
  </si>
  <si>
    <r>
      <t>2.4.</t>
    </r>
    <r>
      <rPr>
        <sz val="7"/>
        <color indexed="8"/>
        <rFont val="Times New Roman"/>
        <family val="1"/>
        <charset val="204"/>
      </rPr>
      <t/>
    </r>
  </si>
  <si>
    <r>
      <t>2.5.</t>
    </r>
    <r>
      <rPr>
        <sz val="7"/>
        <color indexed="8"/>
        <rFont val="Times New Roman"/>
        <family val="1"/>
        <charset val="204"/>
      </rPr>
      <t/>
    </r>
  </si>
  <si>
    <r>
      <t>2.6.</t>
    </r>
    <r>
      <rPr>
        <sz val="7"/>
        <color indexed="8"/>
        <rFont val="Times New Roman"/>
        <family val="1"/>
        <charset val="204"/>
      </rPr>
      <t/>
    </r>
  </si>
  <si>
    <r>
      <t>2.7.</t>
    </r>
    <r>
      <rPr>
        <sz val="7"/>
        <color indexed="8"/>
        <rFont val="Times New Roman"/>
        <family val="1"/>
        <charset val="204"/>
      </rPr>
      <t/>
    </r>
  </si>
  <si>
    <r>
      <t>3.1.</t>
    </r>
    <r>
      <rPr>
        <sz val="7"/>
        <color indexed="8"/>
        <rFont val="Times New Roman"/>
        <family val="1"/>
        <charset val="204"/>
      </rPr>
      <t/>
    </r>
  </si>
  <si>
    <r>
      <t>3.2.</t>
    </r>
    <r>
      <rPr>
        <sz val="7"/>
        <color indexed="8"/>
        <rFont val="Times New Roman"/>
        <family val="1"/>
        <charset val="204"/>
      </rPr>
      <t/>
    </r>
  </si>
  <si>
    <r>
      <t>3.3.</t>
    </r>
    <r>
      <rPr>
        <sz val="7"/>
        <color indexed="8"/>
        <rFont val="Times New Roman"/>
        <family val="1"/>
        <charset val="204"/>
      </rPr>
      <t/>
    </r>
  </si>
  <si>
    <r>
      <t>3.4.</t>
    </r>
    <r>
      <rPr>
        <sz val="7"/>
        <color indexed="8"/>
        <rFont val="Times New Roman"/>
        <family val="1"/>
        <charset val="204"/>
      </rPr>
      <t/>
    </r>
  </si>
  <si>
    <r>
      <t>3.5.</t>
    </r>
    <r>
      <rPr>
        <sz val="7"/>
        <color indexed="8"/>
        <rFont val="Times New Roman"/>
        <family val="1"/>
        <charset val="204"/>
      </rPr>
      <t/>
    </r>
  </si>
  <si>
    <r>
      <t>3.6.</t>
    </r>
    <r>
      <rPr>
        <sz val="7"/>
        <color indexed="8"/>
        <rFont val="Times New Roman"/>
        <family val="1"/>
        <charset val="204"/>
      </rPr>
      <t/>
    </r>
  </si>
  <si>
    <r>
      <t>3.7.</t>
    </r>
    <r>
      <rPr>
        <sz val="7"/>
        <color indexed="8"/>
        <rFont val="Times New Roman"/>
        <family val="1"/>
        <charset val="204"/>
      </rPr>
      <t/>
    </r>
  </si>
  <si>
    <r>
      <t>3.8.</t>
    </r>
    <r>
      <rPr>
        <sz val="7"/>
        <color indexed="8"/>
        <rFont val="Times New Roman"/>
        <family val="1"/>
        <charset val="204"/>
      </rPr>
      <t/>
    </r>
  </si>
  <si>
    <r>
      <t>3.9.</t>
    </r>
    <r>
      <rPr>
        <sz val="7"/>
        <color indexed="8"/>
        <rFont val="Times New Roman"/>
        <family val="1"/>
        <charset val="204"/>
      </rPr>
      <t/>
    </r>
  </si>
  <si>
    <r>
      <t>3.10.</t>
    </r>
    <r>
      <rPr>
        <sz val="7"/>
        <color indexed="8"/>
        <rFont val="Times New Roman"/>
        <family val="1"/>
        <charset val="204"/>
      </rPr>
      <t/>
    </r>
  </si>
  <si>
    <r>
      <t>4.1.</t>
    </r>
    <r>
      <rPr>
        <sz val="7"/>
        <color indexed="8"/>
        <rFont val="Times New Roman"/>
        <family val="1"/>
        <charset val="204"/>
      </rPr>
      <t/>
    </r>
  </si>
  <si>
    <r>
      <t>4.2.</t>
    </r>
    <r>
      <rPr>
        <sz val="7"/>
        <color indexed="8"/>
        <rFont val="Times New Roman"/>
        <family val="1"/>
        <charset val="204"/>
      </rPr>
      <t/>
    </r>
  </si>
  <si>
    <r>
      <t>4.3.</t>
    </r>
    <r>
      <rPr>
        <sz val="7"/>
        <color indexed="8"/>
        <rFont val="Times New Roman"/>
        <family val="1"/>
        <charset val="204"/>
      </rPr>
      <t/>
    </r>
  </si>
  <si>
    <r>
      <t>4.4.</t>
    </r>
    <r>
      <rPr>
        <sz val="7"/>
        <color indexed="8"/>
        <rFont val="Times New Roman"/>
        <family val="1"/>
        <charset val="204"/>
      </rPr>
      <t/>
    </r>
  </si>
  <si>
    <r>
      <t>4.5.</t>
    </r>
    <r>
      <rPr>
        <sz val="7"/>
        <color indexed="8"/>
        <rFont val="Times New Roman"/>
        <family val="1"/>
        <charset val="204"/>
      </rPr>
      <t/>
    </r>
  </si>
  <si>
    <r>
      <t>4.6.</t>
    </r>
    <r>
      <rPr>
        <sz val="7"/>
        <color indexed="8"/>
        <rFont val="Times New Roman"/>
        <family val="1"/>
        <charset val="204"/>
      </rPr>
      <t/>
    </r>
  </si>
  <si>
    <r>
      <t>4.7.</t>
    </r>
    <r>
      <rPr>
        <sz val="7"/>
        <color indexed="8"/>
        <rFont val="Times New Roman"/>
        <family val="1"/>
        <charset val="204"/>
      </rPr>
      <t/>
    </r>
  </si>
  <si>
    <r>
      <t>4.8.</t>
    </r>
    <r>
      <rPr>
        <sz val="7"/>
        <color indexed="8"/>
        <rFont val="Times New Roman"/>
        <family val="1"/>
        <charset val="204"/>
      </rPr>
      <t/>
    </r>
  </si>
  <si>
    <r>
      <t>4.9.</t>
    </r>
    <r>
      <rPr>
        <sz val="7"/>
        <color indexed="8"/>
        <rFont val="Times New Roman"/>
        <family val="1"/>
        <charset val="204"/>
      </rPr>
      <t/>
    </r>
  </si>
  <si>
    <r>
      <t>4.10.</t>
    </r>
    <r>
      <rPr>
        <sz val="7"/>
        <color indexed="8"/>
        <rFont val="Times New Roman"/>
        <family val="1"/>
        <charset val="204"/>
      </rPr>
      <t/>
    </r>
  </si>
  <si>
    <t>наличие (ед.)</t>
  </si>
  <si>
    <t>приобретено в отчетном периоде (ед.)</t>
  </si>
  <si>
    <t>потребность (ед.)</t>
  </si>
  <si>
    <r>
      <t>1. Дружины юных пожарных (ДЮП)</t>
    </r>
    <r>
      <rPr>
        <sz val="11"/>
        <color indexed="8"/>
        <rFont val="Times New Roman"/>
        <family val="1"/>
        <charset val="204"/>
      </rPr>
      <t> </t>
    </r>
  </si>
  <si>
    <r>
      <t>ИТОГО</t>
    </r>
    <r>
      <rPr>
        <sz val="11"/>
        <color indexed="8"/>
        <rFont val="Times New Roman"/>
        <family val="1"/>
        <charset val="204"/>
      </rPr>
      <t xml:space="preserve"> по разделу 1</t>
    </r>
  </si>
  <si>
    <r>
      <t xml:space="preserve">Расходы на содержание автотранспорта, техники, оборудования,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в том числе:</t>
    </r>
  </si>
  <si>
    <r>
      <t>ИТОГО</t>
    </r>
    <r>
      <rPr>
        <sz val="11"/>
        <color indexed="8"/>
        <rFont val="Times New Roman"/>
        <family val="1"/>
        <charset val="204"/>
      </rPr>
      <t xml:space="preserve"> по разделу 2</t>
    </r>
  </si>
  <si>
    <t>Количество публикаций в печатных изданиях, интернете о деятельности ВДПО (общее число)</t>
  </si>
  <si>
    <r>
      <t>Всего доходов (выручка) от работ и услуг (без НДС)</t>
    </r>
    <r>
      <rPr>
        <sz val="11"/>
        <color indexed="8"/>
        <rFont val="Times New Roman"/>
        <family val="1"/>
        <charset val="204"/>
      </rPr>
      <t>, в том числе:</t>
    </r>
  </si>
  <si>
    <t xml:space="preserve">Прочие доходы и расходы     </t>
  </si>
  <si>
    <t>Сведения о расходах на обновление, ремонт и развитие материально-технической базы (МТБ)</t>
  </si>
  <si>
    <t>Приложение № 5</t>
  </si>
  <si>
    <t>Приложение № 11</t>
  </si>
  <si>
    <t>Приложение № 12</t>
  </si>
  <si>
    <t>1.2.13</t>
  </si>
  <si>
    <t>Приложение № 14</t>
  </si>
  <si>
    <t>Приложение № 13</t>
  </si>
  <si>
    <t>Приложение № 15</t>
  </si>
  <si>
    <t>Обслуживание и ремонт огнетушителей</t>
  </si>
  <si>
    <t>Огнезащитная обработка</t>
  </si>
  <si>
    <t>Монтаж, наладка, техническое обслуживание систем пожарной безопасности</t>
  </si>
  <si>
    <t>Электротехническая лаборатория</t>
  </si>
  <si>
    <t>Приложение № 9</t>
  </si>
  <si>
    <r>
      <rPr>
        <b/>
        <sz val="11"/>
        <color indexed="8"/>
        <rFont val="Times New Roman"/>
        <family val="1"/>
        <charset val="204"/>
      </rPr>
      <t>из них</t>
    </r>
    <r>
      <rPr>
        <sz val="11"/>
        <color indexed="8"/>
        <rFont val="Times New Roman"/>
        <family val="1"/>
        <charset val="204"/>
      </rPr>
      <t>, природные (лесные, торфяные и ландшафтные).</t>
    </r>
  </si>
  <si>
    <t>Количество населенных пунктов или организаций, охраняемых по договору.</t>
  </si>
  <si>
    <t>Количество, используемой техники, в том числе:</t>
  </si>
  <si>
    <t>баланс ВДПО</t>
  </si>
  <si>
    <t>баланс иных организаций</t>
  </si>
  <si>
    <t>Количество подразделений пожарной охраны, в которых организовано суточное дежурство добровольных пожарных, из них:</t>
  </si>
  <si>
    <t>ФПС ГПС;</t>
  </si>
  <si>
    <t>ГПС субъекта РФ;</t>
  </si>
  <si>
    <t>9.3</t>
  </si>
  <si>
    <t>ДПО;</t>
  </si>
  <si>
    <t>9.4</t>
  </si>
  <si>
    <t>других видов пожарной охраны.</t>
  </si>
  <si>
    <t>10.5</t>
  </si>
  <si>
    <t>Общий тираж учебных пособий(шт.)</t>
  </si>
  <si>
    <t>Общее количество спортивных  команд, финансируемых ВДПО</t>
  </si>
  <si>
    <t>2. Спорт</t>
  </si>
  <si>
    <t>3 .Взаимодействие со средствами массовой информации</t>
  </si>
  <si>
    <t>4. Издание полиграфической продукции</t>
  </si>
  <si>
    <t>5. Количество собственных периодических изданий</t>
  </si>
  <si>
    <t>Образовательная деятельность</t>
  </si>
  <si>
    <t>Количество организаций, осуществляющих образовательную деятельность</t>
  </si>
  <si>
    <t>из них по программе пожарно-технический минимум (ПТМ)</t>
  </si>
  <si>
    <t>из них по программам подготовки специалистов в области пожарной безопасности</t>
  </si>
  <si>
    <t>из них добровольных пожарных (ДПК, ДПД)</t>
  </si>
  <si>
    <t>из них по иным программам</t>
  </si>
  <si>
    <t>1.5.</t>
  </si>
  <si>
    <t>ИТОГО ДОХОДОВ:</t>
  </si>
  <si>
    <t>из них работающих на штатной основе, чел.</t>
  </si>
  <si>
    <t>1.1.2.</t>
  </si>
  <si>
    <t>1.1.4.</t>
  </si>
  <si>
    <t>5.1.</t>
  </si>
  <si>
    <t>Количество обследованных источников противопожарного водоснабжения (водоемы, пожарные гидранты)</t>
  </si>
  <si>
    <t>Количество оформленных рекомендаций  для устранения нарушений правил противопожарного режима</t>
  </si>
  <si>
    <t>3.2.</t>
  </si>
  <si>
    <t>Количество ДПК, включенных в расписание выездов и планы привлечения сил и средств пожарно-спасательных гарнизонов,</t>
  </si>
  <si>
    <t>в том числе, количество ДПК, которые имеют самостоятельный район выезда.</t>
  </si>
  <si>
    <t>Спасено человек  при чрезвычайных ситуациях, в том числе</t>
  </si>
  <si>
    <t>Пожертвования:</t>
  </si>
  <si>
    <t>Пожертовования, благотоворительная помощь от физических лиц</t>
  </si>
  <si>
    <t>Пожертовования, благотоворительная помощь от юридических лиц</t>
  </si>
  <si>
    <t>3.1.</t>
  </si>
  <si>
    <t xml:space="preserve"> физическим лицам;</t>
  </si>
  <si>
    <t>юридическим лицам.</t>
  </si>
  <si>
    <t>Пожертвования, благотворительная помощь:</t>
  </si>
  <si>
    <t>1.10.1.</t>
  </si>
  <si>
    <t>1.10.2</t>
  </si>
  <si>
    <t>Расходы на содержание персонала и имущества по социально ориентированной деятельности</t>
  </si>
  <si>
    <t xml:space="preserve">Чистая прибыль от осуществления предпринимательской
деятельности организации </t>
  </si>
  <si>
    <t>ФОТ работников производственно-предпринимательского направления с учетом страховых взносов</t>
  </si>
  <si>
    <t>3.3.1.</t>
  </si>
  <si>
    <t>от "27" ноября 2017 г.</t>
  </si>
  <si>
    <t>№  201</t>
  </si>
  <si>
    <t xml:space="preserve"> Обученных бесплатно из общего количества обученных, чел.</t>
  </si>
  <si>
    <t>(предоставляется 1 раз в полугодие с нарастающим итогом с начала года)</t>
  </si>
  <si>
    <r>
      <t xml:space="preserve">Сведения об общественных объедениях пожарной охраны и добровольных пожарных                                                               </t>
    </r>
    <r>
      <rPr>
        <sz val="11"/>
        <rFont val="Times New Roman"/>
        <family val="1"/>
        <charset val="204"/>
      </rPr>
      <t xml:space="preserve">  (предоставляется 1 раз в год в составе годовой отчетности)</t>
    </r>
  </si>
  <si>
    <r>
      <t xml:space="preserve"> Сведения о деятельности по тушению пожаров и проведению АСНДР подразделений ДПО и подразделений пожарной охраны ВДПО, содержащихся по договорам на охрану от пожаров организаций и населенных пунктов </t>
    </r>
    <r>
      <rPr>
        <sz val="10"/>
        <rFont val="Times New Roman"/>
        <family val="1"/>
        <charset val="204"/>
      </rPr>
      <t>(предоставляется 1 раз в год в составе годовой отчетности)</t>
    </r>
  </si>
  <si>
    <r>
      <t xml:space="preserve">Сведения о подразделениях пожарной охраны ВДПО, содержащихся по договорам на охрану от пожаров организаций и населенных пунктов  </t>
    </r>
    <r>
      <rPr>
        <sz val="11"/>
        <color indexed="8"/>
        <rFont val="Times New Roman"/>
        <family val="1"/>
        <charset val="204"/>
      </rPr>
      <t>(предоставляется 1 раз в год в составе годовой отчетности)</t>
    </r>
  </si>
  <si>
    <t>Членские взносы на ведение уставной деятельности (в ЦА ВДПО)</t>
  </si>
  <si>
    <t xml:space="preserve"> возмещение земельного налога в ЦА ВДПО</t>
  </si>
  <si>
    <t>За аналогичный период прошлого года</t>
  </si>
  <si>
    <t xml:space="preserve">** в строке учитываются и авансовые платежи по УСН.                                                                               </t>
  </si>
  <si>
    <t>штатные работники пожарной охраны</t>
  </si>
  <si>
    <t>Количество погибших в результате несчастных случаев</t>
  </si>
  <si>
    <t>Количество пострадавших в результате несчастных случаев</t>
  </si>
  <si>
    <t>Количество работников, прошедших обучение по охране труда:</t>
  </si>
  <si>
    <t>Количество работников, прошедших  обязательные периодические медицинские осмотры (обследования):</t>
  </si>
  <si>
    <t xml:space="preserve">Количество несчастных случаев: </t>
  </si>
  <si>
    <t>Количество добровольных пожарных, осуществляющих дежурство в суточном режиме в подразделениях:</t>
  </si>
  <si>
    <t>других видов пожарной охраны;</t>
  </si>
  <si>
    <t>    Сведения о добровольных пожарных</t>
  </si>
  <si>
    <t>Заключили гражданско-правовые договора;</t>
  </si>
  <si>
    <t>     Сведения о пожарах и ЧС</t>
  </si>
  <si>
    <t>Количество выездов на пожары и загорания.</t>
  </si>
  <si>
    <t>2.2.</t>
  </si>
  <si>
    <t>Спасено при тушении пожаров и загораний:</t>
  </si>
  <si>
    <t>Количество выездов на ЧС, в том числе:</t>
  </si>
  <si>
    <t>2.3.1.</t>
  </si>
  <si>
    <t>2.4.1.</t>
  </si>
  <si>
    <t>Обучены;</t>
  </si>
  <si>
    <t>Застрахованы;</t>
  </si>
  <si>
    <t>Прошли медицинское освидетельствование;</t>
  </si>
  <si>
    <t>Количество добровольных пожарных, состоящих в реестре, из них:</t>
  </si>
  <si>
    <t>Количество добровольных пожаных, исключенных из реестра.</t>
  </si>
  <si>
    <t>(предоставляется ежеквартально с нарастающим итогом с начала года)</t>
  </si>
  <si>
    <t>Охвачено всего, чел.</t>
  </si>
  <si>
    <t>Охвачено, чел.</t>
  </si>
  <si>
    <t>Участие в сходах и собраниях, организованных органами местного самоуправления, с протокольным решением</t>
  </si>
  <si>
    <t>Количество бесед, проведенных в ходе выполнения работ в области пожарной безопасности (трубопечные, монтаж и обслуживание пожарной сигнализации и т.п.)</t>
  </si>
  <si>
    <t xml:space="preserve">Количество неблагополучных, социально неадаптированных семей, проинформированных в рамках обхода частного сектора и многоквартирных домов </t>
  </si>
  <si>
    <t>Профилактика пожаров</t>
  </si>
  <si>
    <t>Охвачено человек</t>
  </si>
  <si>
    <t>Обучение</t>
  </si>
  <si>
    <t>5.2.</t>
  </si>
  <si>
    <t xml:space="preserve">С формой отчетности по итогам работы за год предоставлется сканированная копия бухгалтерского баланса  с отметкой налоговой инспекции. </t>
  </si>
  <si>
    <t>1.6.</t>
  </si>
  <si>
    <t>5.3.</t>
  </si>
  <si>
    <t>5.4.</t>
  </si>
  <si>
    <t>Региональные соревнования</t>
  </si>
  <si>
    <t>Местные     соревнования</t>
  </si>
  <si>
    <t>Общее количество участников соревнований от ВДПО регионального и местного уровня, из них:</t>
  </si>
  <si>
    <t>Всероссийские соревнования</t>
  </si>
  <si>
    <t>Общее количество участников соревнований от регионального ВДПО российского и международного уровня, из них:</t>
  </si>
  <si>
    <t>Международные соревнования</t>
  </si>
  <si>
    <t>5.1.1.</t>
  </si>
  <si>
    <t>1.1.1.</t>
  </si>
  <si>
    <t>1.1.3.</t>
  </si>
  <si>
    <t>2.1.</t>
  </si>
  <si>
    <t>2.2.1.</t>
  </si>
  <si>
    <t>2.2.2.</t>
  </si>
  <si>
    <t>2.2.3.</t>
  </si>
  <si>
    <t>2.2.4.</t>
  </si>
  <si>
    <t>2.3.</t>
  </si>
  <si>
    <t>2.4.</t>
  </si>
  <si>
    <t>1.1.</t>
  </si>
  <si>
    <t>4.1.</t>
  </si>
  <si>
    <t>4.2.</t>
  </si>
  <si>
    <t>4.3.</t>
  </si>
  <si>
    <t>4.4.</t>
  </si>
  <si>
    <t>4.3.2.</t>
  </si>
  <si>
    <t>4.4.1.</t>
  </si>
  <si>
    <t>4.4.3.</t>
  </si>
  <si>
    <t>4.5.</t>
  </si>
  <si>
    <t>4.6.</t>
  </si>
  <si>
    <t>4.7.</t>
  </si>
  <si>
    <t>5.1.2.</t>
  </si>
  <si>
    <t>5.2.1.</t>
  </si>
  <si>
    <t>5.2.2.</t>
  </si>
  <si>
    <t>5.3.1.</t>
  </si>
  <si>
    <t>5.3.2.</t>
  </si>
  <si>
    <t>5.4.2.</t>
  </si>
  <si>
    <t>5.4.1.</t>
  </si>
  <si>
    <t>Человек;</t>
  </si>
  <si>
    <t>Строений;</t>
  </si>
  <si>
    <t>Крупного и мелкого скота;</t>
  </si>
  <si>
    <t>Автотракторной и другой техники.</t>
  </si>
  <si>
    <t>Количество выездов на ДТП.</t>
  </si>
  <si>
    <t>Спасено человек  при ДТП.</t>
  </si>
  <si>
    <t>Количество соревнований регионального и местного уровня, проведенных при участии ВДПО, из них:</t>
  </si>
  <si>
    <t>Количество соревнований российского и международного уровня, проведенных при участии ВДПО, из них:</t>
  </si>
  <si>
    <t>Подворовые обходы частного сектора (количество индивидуальных жилых домов совместно с прилегающей  территорией)</t>
  </si>
  <si>
    <t>Обходы многоквартирных домов и придомовой территории (кол-во квартир)</t>
  </si>
  <si>
    <t>4.5.1.</t>
  </si>
  <si>
    <t>3.4.</t>
  </si>
  <si>
    <t>3.4.1.</t>
  </si>
  <si>
    <t>Приложение №16</t>
  </si>
  <si>
    <t>№ 201</t>
  </si>
  <si>
    <t xml:space="preserve">Дополнительно                    </t>
  </si>
  <si>
    <t>Доходы и расходы по  видам деятельности</t>
  </si>
  <si>
    <t xml:space="preserve">Реестр подразделений (организаций)  регионального отделения ВДПО </t>
  </si>
  <si>
    <t>Итого консолидированная выручка от деятельности подразделений (организаций) ВДПО</t>
  </si>
  <si>
    <t xml:space="preserve">5. </t>
  </si>
  <si>
    <t>Итого консолидированная чистая прибыль (убыток) от деятельности подразделений (организаций) ВДПО</t>
  </si>
  <si>
    <t>ИТОГО</t>
  </si>
  <si>
    <t xml:space="preserve">Производственно-предпринимательская деятельность регионального отделения ВДПО (с учетом деятельности всех подразделений (организаций) регионального отделения ) </t>
  </si>
  <si>
    <t>Хозяйствующие субъекты (УКК, АНО, ООО, в т.ч. филиалы НИИ ВДПО ОПБ, и др.)</t>
  </si>
  <si>
    <t>от деятельности региональных  и местных отделений ВДПО</t>
  </si>
  <si>
    <t>от деятельности хоз.субъектов- юр лиц (кроме филиалов НИИ ВДПО ОПБ, АНО)</t>
  </si>
  <si>
    <t>Общая сумма доходов от деятельности по Сертификации работ (услуг) в области обеспечения пожарной безопасности</t>
  </si>
  <si>
    <t>Общая сумма доходов от деятельности по оценке опыта и деловой репутации лиц, производящих и реализующих пожарно-техническую продукцию, лиц, выполняющих работы (оказывающих услуги) в области обеспечения пожарной безопасности объектов защиты</t>
  </si>
  <si>
    <t>Обучение платное</t>
  </si>
  <si>
    <t>Работы и услуги, в том числе:</t>
  </si>
  <si>
    <t>Среднесписочная численность работников филиалов НИИ ВДПО ОПБ, АНО "Уральский научно-исследовательский институт", АНО "Научно-исследовательский институт ВДПО Сибири и Дальнего Востока"</t>
  </si>
  <si>
    <t>Среднесписочная численность работников хозяйствующих субъектов - юридических лиц (кроме филиалов НИИ ВДПО ОПБ, АНО "Уральский научно-исследовательский институт", АНО "Научно-исследовательский институт ВДПО Сибири и Дальнего Востока" )</t>
  </si>
  <si>
    <t>Среднесписочная численность работников регионального отделения ВДПО (в том числе местных отделений юридических и не юридических лиц), в том числе:</t>
  </si>
  <si>
    <t xml:space="preserve">от деятельности филиалов НИИ ВДПО ОПБ, АНО </t>
  </si>
  <si>
    <t>Другие виды работ и услуг (указать)</t>
  </si>
  <si>
    <t>Перезарядка огнетушителей, всего</t>
  </si>
  <si>
    <t>Изготовление пожарной и прочей продукции, в том числе:</t>
  </si>
  <si>
    <t>Изготовление противопожарного инвентаря</t>
  </si>
  <si>
    <t>Изготовление противопожарных конструкций (двери, люки)</t>
  </si>
  <si>
    <t>Изготовление прочей продукции (указать)</t>
  </si>
  <si>
    <t xml:space="preserve">Общая сумма доходов от пожарной охраны по заключенным договорам на обслуживание объектов </t>
  </si>
  <si>
    <t>Реализация противопожарной продукции, в том числе:</t>
  </si>
  <si>
    <t>Пожарные рукава</t>
  </si>
  <si>
    <t>Чистая прибыль (убыток)  от деятельности хозяйствующих субъектов - юридических лиц (кроме филиалов НИИ ВДПО ОПБ, АНО "Уральский научно-исследовательский институт", АНО "Научно-исследовательский институт ВДПО Сибири и Дальнего Востока" )</t>
  </si>
  <si>
    <t>Чистая прибыль (убыток)  от деятельности филиалов НИИ ВДПО ОПБ, АНО "Уральский научно-исследовательский институт", АНО "Научно-исследовательский институт ВДПО Сибири и Дальнего Востока"</t>
  </si>
  <si>
    <t>Выручка от деятельности хозяйствующих субъектов - юридических лиц (за минусом налога на добавленную стоимость)(кроме филиалов НИИ ВДПО ОПБ, АНО "Уральский научно-исследовательский институт", АНО "Научно-исследовательский институт ВДПО Сибири и Дальнего Востока"</t>
  </si>
  <si>
    <t>Выручка от деятельности филиалов НИИ ВДПО ОПБ, АНО "Уральский научно-исследовательский институт", АНО "Научно-исследовательский институт ВДПО Сибири и Дальнего Востока" (за минусом налога на добавленную стоимость)</t>
  </si>
  <si>
    <t>Охвачено (в т.ч. неблагополучных, социально неадаптированных семей), чел.</t>
  </si>
  <si>
    <t>4.3.1.</t>
  </si>
  <si>
    <t>4.3.3.</t>
  </si>
  <si>
    <t>4.4.2.</t>
  </si>
  <si>
    <t>4.6.1.</t>
  </si>
  <si>
    <t>4.8.</t>
  </si>
  <si>
    <t>4.3.4.</t>
  </si>
  <si>
    <t>Состав учредителей</t>
  </si>
  <si>
    <t>приспособленные технические средства (тягачи, прицепы, трактора)</t>
  </si>
  <si>
    <t>пожарных автомобилей (основных, специальных)</t>
  </si>
  <si>
    <t>приспособленных технических средств (тягачей, прицепов, тракторов)</t>
  </si>
  <si>
    <t>пожарных мотопомп</t>
  </si>
  <si>
    <t>2.5.</t>
  </si>
  <si>
    <t>2.6.</t>
  </si>
  <si>
    <t>7.1.</t>
  </si>
  <si>
    <t>7.2.</t>
  </si>
  <si>
    <t>7.3.</t>
  </si>
  <si>
    <t>7.4.</t>
  </si>
  <si>
    <t>7.5.</t>
  </si>
  <si>
    <t>Семинары, лекции, акции, противопожарные инструктажи  (кол-во)</t>
  </si>
  <si>
    <t>2.9</t>
  </si>
  <si>
    <t xml:space="preserve">Отчет о финансовых результатах производственно-предпринимательской деятельности подразделений (организаций)  регионального отделения ВДПО </t>
  </si>
  <si>
    <t>Сведения о среднесписочной численности подразделений (организаций)  регионального отделения ВДПО *</t>
  </si>
  <si>
    <t xml:space="preserve">Сведения о ведении социально ориентированной деятельности </t>
  </si>
  <si>
    <t xml:space="preserve">Количественные показатели производственно-предпринимательской деятельности </t>
  </si>
  <si>
    <t>Сведения по участию в профилактике и (или) тушении пожаров,</t>
  </si>
  <si>
    <t xml:space="preserve"> проведении аварийно-спасательных работ, организации и участию в спортивных мероприятиях</t>
  </si>
  <si>
    <t>(предоставляется 1 раз в год в составе годовой отчетности )</t>
  </si>
  <si>
    <t>Количество, включенных в реестр общественных объединений пожарной охраны</t>
  </si>
  <si>
    <r>
      <t xml:space="preserve">Работа с населением </t>
    </r>
    <r>
      <rPr>
        <sz val="11"/>
        <rFont val="Times New Roman"/>
        <family val="1"/>
        <charset val="204"/>
      </rPr>
      <t>(количество проведенных мероприятий)</t>
    </r>
  </si>
  <si>
    <r>
      <t xml:space="preserve">Коллективно-творческие мероприятия </t>
    </r>
    <r>
      <rPr>
        <sz val="11"/>
        <rFont val="Times New Roman"/>
        <family val="1"/>
        <charset val="204"/>
      </rPr>
      <t>тематической направленности (кол-во)</t>
    </r>
  </si>
  <si>
    <t>Пожарно-прикладной (пожарно-спасательный) спорт с участием юношей и девушек до 18 лет</t>
  </si>
  <si>
    <t>7,1</t>
  </si>
  <si>
    <t>7,2</t>
  </si>
  <si>
    <t>7,3</t>
  </si>
  <si>
    <t>8,1</t>
  </si>
  <si>
    <t>9,1</t>
  </si>
  <si>
    <t>9,2</t>
  </si>
  <si>
    <t>1,4,5</t>
  </si>
  <si>
    <t>Грязинское районное отделение</t>
  </si>
  <si>
    <t>г.Грязи, ул.18-го Партсъезда, д.1 «Г»</t>
  </si>
  <si>
    <t>Колесников А.В.</t>
  </si>
  <si>
    <t>Данковское районное отделение</t>
  </si>
  <si>
    <t>г.Данков, ул.К.Маркса, д.16</t>
  </si>
  <si>
    <t>Чевелева В.В.</t>
  </si>
  <si>
    <t>Добринское районное отделение</t>
  </si>
  <si>
    <t>пгт. Добринка. ул.Дачная, д.5</t>
  </si>
  <si>
    <t>Окорокова А.П.</t>
  </si>
  <si>
    <t>Добровское районное отделение</t>
  </si>
  <si>
    <t>с.Доброе, ул.Ленина, д.35</t>
  </si>
  <si>
    <t>Максимова Н.А.</t>
  </si>
  <si>
    <t>Долгоруковское районное отделение</t>
  </si>
  <si>
    <t>с.Долгоруково, ул. 50 лет Советской власти, д 24, кв. 15</t>
  </si>
  <si>
    <t>Хитрых М.А.</t>
  </si>
  <si>
    <t>Задонское районное отделение</t>
  </si>
  <si>
    <t>г.Задонск, ул.Советская, д.38</t>
  </si>
  <si>
    <t>Лавров А.Л.</t>
  </si>
  <si>
    <t>Краснинское районное отделение</t>
  </si>
  <si>
    <t>с.Красное ул.Газовиков, д.8</t>
  </si>
  <si>
    <t>Антонов Н.С.</t>
  </si>
  <si>
    <t xml:space="preserve">Липецкое районное отделение </t>
  </si>
  <si>
    <t>г.Липецк, ул.Московская, д.6 Б</t>
  </si>
  <si>
    <t>Малюков В.И.</t>
  </si>
  <si>
    <t>Лев-Толстовское районное отделение</t>
  </si>
  <si>
    <t xml:space="preserve">пгт. Лев-Толстой, ул. 2-я Садовая, </t>
  </si>
  <si>
    <t>Куренкова Г.Н.</t>
  </si>
  <si>
    <t>Елецкое районное отделение</t>
  </si>
  <si>
    <t>г. Елец, ул. Путейская, д.12, кв. 25</t>
  </si>
  <si>
    <t>Тельных Л.И.</t>
  </si>
  <si>
    <t>Усманское районное отделение</t>
  </si>
  <si>
    <t>г.Усмань, ул.Вельяминова, д.62</t>
  </si>
  <si>
    <t>Глазьев С.П.</t>
  </si>
  <si>
    <t>Хлевенское районное отделение</t>
  </si>
  <si>
    <t>с.Дмитряшевка,</t>
  </si>
  <si>
    <t>Дергунов Л.И.</t>
  </si>
  <si>
    <t>Чаплыгинское районное отделение</t>
  </si>
  <si>
    <t>г.Чаплыгин, ул.Пушкина, д.2</t>
  </si>
  <si>
    <t>Жукова Н.И.</t>
  </si>
  <si>
    <t>Становлянское районное отделение</t>
  </si>
  <si>
    <t>с.Становое, ул.</t>
  </si>
  <si>
    <t>ООО "ВДПО"</t>
  </si>
  <si>
    <t>Мелихов В.В.</t>
  </si>
  <si>
    <t>РОУ "ДПК"</t>
  </si>
  <si>
    <t>Чурсин Л.С.</t>
  </si>
  <si>
    <t>ЛОО ООО "ВДПО"</t>
  </si>
  <si>
    <t>Липецкое областное отделение</t>
  </si>
  <si>
    <t>Елецкое межрайонное отделение ВДПО</t>
  </si>
  <si>
    <t>г.Елец, ул.Октябрьская, д.47</t>
  </si>
  <si>
    <t>№1642 от 14.06.2017</t>
  </si>
  <si>
    <t>1 ПТМ для руководителей и лиц ответственных за пожарную безопасность предприятий организаций</t>
  </si>
  <si>
    <t>2.ПТМ для ответственных за пожарную безопасность вновь строющихся и реконструируемых объектов</t>
  </si>
  <si>
    <t>3. ПТМ  для газоэлектросварщиков</t>
  </si>
  <si>
    <t>4. ПТМ для работников осуществляющие пожароопасные работы</t>
  </si>
  <si>
    <t>5. Первоначальная профессиональная подготовка добровольных пожарных</t>
  </si>
  <si>
    <t>Проведение работ согласно областного гранта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</si>
</sst>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10"/>
      <name val="Arial"/>
      <family val="2"/>
      <charset val="204"/>
    </font>
    <font>
      <sz val="12"/>
      <color indexed="8"/>
      <name val="Times New Roman"/>
      <family val="1"/>
      <charset val="1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1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gray0625">
        <fgColor indexed="62"/>
      </patternFill>
    </fill>
    <fill>
      <patternFill patternType="gray0625">
        <fgColor indexed="62"/>
        <bgColor indexed="22"/>
      </patternFill>
    </fill>
    <fill>
      <patternFill patternType="gray0625">
        <fgColor indexed="40"/>
      </patternFill>
    </fill>
    <fill>
      <patternFill patternType="lightUp">
        <fgColor indexed="49"/>
      </patternFill>
    </fill>
    <fill>
      <patternFill patternType="gray0625">
        <fgColor indexed="49"/>
      </patternFill>
    </fill>
    <fill>
      <patternFill patternType="gray0625">
        <fgColor indexed="62"/>
        <bgColor indexed="9"/>
      </patternFill>
    </fill>
    <fill>
      <patternFill patternType="solid">
        <fgColor indexed="65"/>
        <bgColor indexed="64"/>
      </patternFill>
    </fill>
    <fill>
      <patternFill patternType="gray0625">
        <fgColor theme="3" tint="0.39994506668294322"/>
        <bgColor indexed="65"/>
      </patternFill>
    </fill>
    <fill>
      <patternFill patternType="gray0625">
        <fgColor indexed="6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auto="1"/>
      </patternFill>
    </fill>
    <fill>
      <patternFill patternType="lightUp">
        <fgColor theme="8"/>
        <bgColor theme="0"/>
      </patternFill>
    </fill>
    <fill>
      <patternFill patternType="gray0625">
        <fgColor rgb="FF00B050"/>
      </patternFill>
    </fill>
    <fill>
      <patternFill patternType="gray0625">
        <fgColor rgb="FF0070C0"/>
        <bgColor theme="0"/>
      </patternFill>
    </fill>
    <fill>
      <patternFill patternType="gray0625">
        <fgColor rgb="FF0070C0"/>
      </patternFill>
    </fill>
    <fill>
      <patternFill patternType="lightUp">
        <fgColor rgb="FF33CCCC"/>
        <bgColor theme="0"/>
      </patternFill>
    </fill>
    <fill>
      <patternFill patternType="gray0625">
        <fgColor indexed="49"/>
        <bgColor theme="0"/>
      </patternFill>
    </fill>
    <fill>
      <patternFill patternType="lightUp">
        <fgColor rgb="FF00B0F0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1" fillId="0" borderId="0" applyNumberFormat="0" applyFill="0" applyBorder="0" applyAlignment="0" applyProtection="0"/>
    <xf numFmtId="0" fontId="6" fillId="0" borderId="0"/>
  </cellStyleXfs>
  <cellXfs count="605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2" applyFont="1"/>
    <xf numFmtId="0" fontId="9" fillId="0" borderId="0" xfId="2" applyFont="1"/>
    <xf numFmtId="0" fontId="41" fillId="0" borderId="0" xfId="1" applyAlignment="1">
      <alignment vertical="center"/>
    </xf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vertical="center" wrapText="1"/>
    </xf>
    <xf numFmtId="49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Border="1" applyAlignment="1">
      <alignment vertical="top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9" fillId="0" borderId="0" xfId="2" applyFont="1" applyBorder="1" applyAlignment="1">
      <alignment vertical="center"/>
    </xf>
    <xf numFmtId="49" fontId="12" fillId="0" borderId="0" xfId="0" applyNumberFormat="1" applyFont="1"/>
    <xf numFmtId="0" fontId="12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1" fillId="2" borderId="4" xfId="0" applyFont="1" applyFill="1" applyBorder="1" applyAlignment="1">
      <alignment vertical="center" wrapText="1"/>
    </xf>
    <xf numFmtId="49" fontId="24" fillId="2" borderId="5" xfId="0" applyNumberFormat="1" applyFont="1" applyFill="1" applyBorder="1" applyAlignment="1">
      <alignment horizontal="center" vertical="center" wrapText="1"/>
    </xf>
    <xf numFmtId="49" fontId="24" fillId="2" borderId="6" xfId="0" applyNumberFormat="1" applyFont="1" applyFill="1" applyBorder="1" applyAlignment="1">
      <alignment horizontal="center" vertical="center" wrapText="1"/>
    </xf>
    <xf numFmtId="49" fontId="24" fillId="2" borderId="7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center" vertical="center"/>
    </xf>
    <xf numFmtId="49" fontId="21" fillId="2" borderId="8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29" fillId="0" borderId="0" xfId="2" applyFont="1" applyAlignment="1">
      <alignment horizontal="center"/>
    </xf>
    <xf numFmtId="0" fontId="26" fillId="0" borderId="0" xfId="2" applyFont="1" applyBorder="1" applyAlignment="1">
      <alignment horizontal="right" vertical="center"/>
    </xf>
    <xf numFmtId="0" fontId="26" fillId="0" borderId="0" xfId="2" applyFont="1"/>
    <xf numFmtId="0" fontId="29" fillId="0" borderId="0" xfId="2" applyFont="1"/>
    <xf numFmtId="0" fontId="26" fillId="0" borderId="0" xfId="2" applyFont="1" applyAlignment="1">
      <alignment wrapText="1"/>
    </xf>
    <xf numFmtId="0" fontId="29" fillId="0" borderId="0" xfId="2" applyFont="1" applyAlignment="1">
      <alignment wrapText="1"/>
    </xf>
    <xf numFmtId="0" fontId="28" fillId="2" borderId="5" xfId="2" applyFont="1" applyFill="1" applyBorder="1" applyAlignment="1">
      <alignment horizontal="center" vertical="center" wrapText="1"/>
    </xf>
    <xf numFmtId="0" fontId="28" fillId="2" borderId="17" xfId="2" applyFont="1" applyFill="1" applyBorder="1" applyAlignment="1">
      <alignment horizontal="left" vertical="center" wrapText="1" indent="1"/>
    </xf>
    <xf numFmtId="49" fontId="29" fillId="2" borderId="6" xfId="2" applyNumberFormat="1" applyFont="1" applyFill="1" applyBorder="1" applyAlignment="1">
      <alignment horizontal="center" vertical="center" wrapText="1"/>
    </xf>
    <xf numFmtId="0" fontId="29" fillId="2" borderId="11" xfId="2" applyFont="1" applyFill="1" applyBorder="1" applyAlignment="1">
      <alignment horizontal="left" vertical="center" wrapText="1" indent="1"/>
    </xf>
    <xf numFmtId="0" fontId="29" fillId="2" borderId="11" xfId="2" applyFont="1" applyFill="1" applyBorder="1" applyAlignment="1">
      <alignment horizontal="center" vertical="center" wrapText="1"/>
    </xf>
    <xf numFmtId="49" fontId="29" fillId="2" borderId="6" xfId="2" applyNumberFormat="1" applyFont="1" applyFill="1" applyBorder="1" applyAlignment="1">
      <alignment horizontal="center" vertical="center"/>
    </xf>
    <xf numFmtId="0" fontId="29" fillId="2" borderId="11" xfId="2" applyFont="1" applyFill="1" applyBorder="1" applyAlignment="1">
      <alignment horizontal="center" wrapText="1"/>
    </xf>
    <xf numFmtId="49" fontId="29" fillId="2" borderId="7" xfId="2" applyNumberFormat="1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left" vertical="center" wrapText="1" indent="1"/>
    </xf>
    <xf numFmtId="0" fontId="29" fillId="2" borderId="12" xfId="2" applyFont="1" applyFill="1" applyBorder="1" applyAlignment="1">
      <alignment horizontal="center" wrapText="1"/>
    </xf>
    <xf numFmtId="0" fontId="28" fillId="2" borderId="18" xfId="2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8" fillId="2" borderId="15" xfId="2" applyFont="1" applyFill="1" applyBorder="1" applyAlignment="1">
      <alignment vertical="center" wrapText="1"/>
    </xf>
    <xf numFmtId="0" fontId="28" fillId="2" borderId="3" xfId="2" applyFont="1" applyFill="1" applyBorder="1" applyAlignment="1">
      <alignment vertical="center" wrapText="1"/>
    </xf>
    <xf numFmtId="0" fontId="28" fillId="2" borderId="15" xfId="2" applyFont="1" applyFill="1" applyBorder="1" applyAlignment="1">
      <alignment horizontal="center" vertical="center" wrapText="1"/>
    </xf>
    <xf numFmtId="0" fontId="28" fillId="2" borderId="3" xfId="2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12" fillId="2" borderId="6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22" fillId="2" borderId="12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6" fillId="0" borderId="0" xfId="2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Protection="1"/>
    <xf numFmtId="0" fontId="0" fillId="0" borderId="0" xfId="0" applyProtection="1"/>
    <xf numFmtId="0" fontId="12" fillId="0" borderId="0" xfId="0" applyFont="1" applyAlignment="1" applyProtection="1">
      <alignment vertical="center"/>
    </xf>
    <xf numFmtId="0" fontId="15" fillId="0" borderId="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vertical="center"/>
    </xf>
    <xf numFmtId="0" fontId="21" fillId="2" borderId="5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</xf>
    <xf numFmtId="0" fontId="21" fillId="2" borderId="18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21" fillId="2" borderId="19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vertical="center"/>
    </xf>
    <xf numFmtId="0" fontId="22" fillId="2" borderId="18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vertical="center"/>
    </xf>
    <xf numFmtId="0" fontId="22" fillId="2" borderId="20" xfId="0" applyFont="1" applyFill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justify" vertical="center"/>
    </xf>
    <xf numFmtId="49" fontId="12" fillId="2" borderId="6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justify" vertical="center"/>
    </xf>
    <xf numFmtId="49" fontId="12" fillId="2" borderId="7" xfId="0" applyNumberFormat="1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justify" vertical="center"/>
    </xf>
    <xf numFmtId="49" fontId="21" fillId="2" borderId="5" xfId="0" applyNumberFormat="1" applyFont="1" applyFill="1" applyBorder="1" applyAlignment="1" applyProtection="1">
      <alignment horizontal="center" vertical="center" wrapText="1"/>
    </xf>
    <xf numFmtId="49" fontId="21" fillId="2" borderId="7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18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justify" vertical="center" wrapText="1"/>
    </xf>
    <xf numFmtId="0" fontId="0" fillId="0" borderId="0" xfId="0" applyBorder="1" applyProtection="1"/>
    <xf numFmtId="49" fontId="29" fillId="2" borderId="8" xfId="2" applyNumberFormat="1" applyFont="1" applyFill="1" applyBorder="1" applyAlignment="1">
      <alignment horizontal="center" vertical="center"/>
    </xf>
    <xf numFmtId="0" fontId="28" fillId="2" borderId="14" xfId="2" applyFont="1" applyFill="1" applyBorder="1" applyAlignment="1">
      <alignment horizontal="left" vertical="center" wrapText="1" indent="1"/>
    </xf>
    <xf numFmtId="0" fontId="29" fillId="2" borderId="14" xfId="2" applyFont="1" applyFill="1" applyBorder="1" applyAlignment="1">
      <alignment horizontal="center" wrapText="1"/>
    </xf>
    <xf numFmtId="49" fontId="29" fillId="2" borderId="21" xfId="2" applyNumberFormat="1" applyFont="1" applyFill="1" applyBorder="1" applyAlignment="1">
      <alignment horizontal="center" vertical="center"/>
    </xf>
    <xf numFmtId="0" fontId="29" fillId="2" borderId="22" xfId="2" applyFont="1" applyFill="1" applyBorder="1" applyAlignment="1">
      <alignment horizontal="left" vertical="center" wrapText="1" indent="1"/>
    </xf>
    <xf numFmtId="0" fontId="29" fillId="2" borderId="22" xfId="2" applyFont="1" applyFill="1" applyBorder="1" applyAlignment="1">
      <alignment horizontal="center" wrapText="1"/>
    </xf>
    <xf numFmtId="0" fontId="26" fillId="0" borderId="0" xfId="2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6" fillId="0" borderId="0" xfId="2" applyFont="1" applyBorder="1" applyAlignment="1" applyProtection="1">
      <alignment vertical="center"/>
    </xf>
    <xf numFmtId="0" fontId="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indent="12"/>
    </xf>
    <xf numFmtId="0" fontId="12" fillId="0" borderId="0" xfId="0" applyFont="1" applyAlignment="1">
      <alignment horizontal="left" indent="15"/>
    </xf>
    <xf numFmtId="0" fontId="12" fillId="0" borderId="0" xfId="0" applyFont="1" applyAlignment="1">
      <alignment horizontal="left" vertical="center" indent="15"/>
    </xf>
    <xf numFmtId="0" fontId="12" fillId="0" borderId="0" xfId="0" applyFont="1" applyAlignment="1">
      <alignment horizontal="left" vertical="center" indent="12"/>
    </xf>
    <xf numFmtId="0" fontId="12" fillId="4" borderId="11" xfId="0" applyFont="1" applyFill="1" applyBorder="1" applyAlignment="1">
      <alignment vertical="center" wrapText="1"/>
    </xf>
    <xf numFmtId="164" fontId="34" fillId="5" borderId="9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 applyProtection="1">
      <alignment horizontal="center" vertical="center" wrapText="1"/>
      <protection locked="0"/>
    </xf>
    <xf numFmtId="165" fontId="32" fillId="0" borderId="1" xfId="0" applyNumberFormat="1" applyFont="1" applyBorder="1" applyAlignment="1" applyProtection="1">
      <alignment horizontal="center" vertical="center" wrapText="1"/>
      <protection locked="0"/>
    </xf>
    <xf numFmtId="165" fontId="22" fillId="0" borderId="2" xfId="0" applyNumberFormat="1" applyFont="1" applyBorder="1" applyAlignment="1" applyProtection="1">
      <alignment horizontal="center" vertical="center" wrapText="1"/>
      <protection locked="0"/>
    </xf>
    <xf numFmtId="165" fontId="34" fillId="5" borderId="23" xfId="0" applyNumberFormat="1" applyFont="1" applyFill="1" applyBorder="1" applyAlignment="1" applyProtection="1">
      <alignment horizontal="center" vertical="center" wrapText="1"/>
    </xf>
    <xf numFmtId="165" fontId="34" fillId="5" borderId="2" xfId="0" applyNumberFormat="1" applyFont="1" applyFill="1" applyBorder="1" applyAlignment="1" applyProtection="1">
      <alignment horizontal="center" vertical="center" wrapText="1"/>
    </xf>
    <xf numFmtId="165" fontId="34" fillId="5" borderId="24" xfId="0" applyNumberFormat="1" applyFont="1" applyFill="1" applyBorder="1" applyAlignment="1" applyProtection="1">
      <alignment horizontal="center" vertical="center" wrapText="1"/>
    </xf>
    <xf numFmtId="165" fontId="34" fillId="5" borderId="9" xfId="0" applyNumberFormat="1" applyFont="1" applyFill="1" applyBorder="1" applyAlignment="1" applyProtection="1">
      <alignment horizontal="center" vertical="center" wrapText="1"/>
    </xf>
    <xf numFmtId="165" fontId="34" fillId="5" borderId="20" xfId="0" applyNumberFormat="1" applyFont="1" applyFill="1" applyBorder="1" applyAlignment="1" applyProtection="1">
      <alignment horizontal="center" vertical="center" wrapText="1"/>
    </xf>
    <xf numFmtId="165" fontId="34" fillId="5" borderId="25" xfId="0" applyNumberFormat="1" applyFont="1" applyFill="1" applyBorder="1" applyAlignment="1" applyProtection="1">
      <alignment horizontal="center" vertical="center" wrapText="1"/>
    </xf>
    <xf numFmtId="165" fontId="34" fillId="5" borderId="1" xfId="0" applyNumberFormat="1" applyFont="1" applyFill="1" applyBorder="1" applyAlignment="1" applyProtection="1">
      <alignment horizontal="center" vertical="center" wrapText="1"/>
    </xf>
    <xf numFmtId="165" fontId="34" fillId="5" borderId="19" xfId="0" applyNumberFormat="1" applyFont="1" applyFill="1" applyBorder="1" applyAlignment="1" applyProtection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vertical="center" wrapText="1"/>
    </xf>
    <xf numFmtId="0" fontId="12" fillId="6" borderId="6" xfId="0" applyFont="1" applyFill="1" applyBorder="1" applyAlignment="1">
      <alignment horizontal="center" vertical="top" wrapText="1"/>
    </xf>
    <xf numFmtId="0" fontId="12" fillId="6" borderId="11" xfId="0" applyFont="1" applyFill="1" applyBorder="1" applyAlignment="1">
      <alignment vertical="top" wrapText="1"/>
    </xf>
    <xf numFmtId="0" fontId="12" fillId="6" borderId="7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vertical="top" wrapText="1"/>
    </xf>
    <xf numFmtId="0" fontId="21" fillId="6" borderId="3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indent="10"/>
    </xf>
    <xf numFmtId="0" fontId="12" fillId="0" borderId="0" xfId="0" applyFont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1" fillId="6" borderId="13" xfId="0" applyNumberFormat="1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left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49" fontId="21" fillId="6" borderId="7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2" fontId="34" fillId="5" borderId="16" xfId="0" applyNumberFormat="1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wrapText="1"/>
    </xf>
    <xf numFmtId="2" fontId="34" fillId="5" borderId="11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49" fontId="21" fillId="6" borderId="30" xfId="0" applyNumberFormat="1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left" vertical="center" wrapText="1"/>
    </xf>
    <xf numFmtId="49" fontId="21" fillId="6" borderId="5" xfId="0" applyNumberFormat="1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left" vertical="center" wrapText="1"/>
    </xf>
    <xf numFmtId="0" fontId="34" fillId="5" borderId="18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1" fontId="34" fillId="5" borderId="11" xfId="0" applyNumberFormat="1" applyFont="1" applyFill="1" applyBorder="1" applyAlignment="1">
      <alignment horizontal="center" vertical="center" wrapText="1"/>
    </xf>
    <xf numFmtId="1" fontId="34" fillId="5" borderId="15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6" fillId="0" borderId="0" xfId="2" applyFont="1" applyBorder="1" applyAlignment="1">
      <alignment horizontal="left" vertical="center" indent="15"/>
    </xf>
    <xf numFmtId="49" fontId="24" fillId="2" borderId="13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49" fontId="21" fillId="7" borderId="5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8" fillId="2" borderId="15" xfId="2" applyFont="1" applyFill="1" applyBorder="1" applyAlignment="1">
      <alignment horizontal="left" vertical="center" wrapText="1" indent="1"/>
    </xf>
    <xf numFmtId="49" fontId="12" fillId="2" borderId="30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9" fillId="4" borderId="1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vertical="center" wrapText="1"/>
    </xf>
    <xf numFmtId="1" fontId="34" fillId="5" borderId="3" xfId="0" applyNumberFormat="1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6" fontId="12" fillId="2" borderId="6" xfId="0" applyNumberFormat="1" applyFont="1" applyFill="1" applyBorder="1" applyAlignment="1" applyProtection="1">
      <alignment horizontal="center" vertical="center" wrapText="1"/>
    </xf>
    <xf numFmtId="49" fontId="29" fillId="2" borderId="30" xfId="2" applyNumberFormat="1" applyFont="1" applyFill="1" applyBorder="1" applyAlignment="1">
      <alignment horizontal="center" vertical="center"/>
    </xf>
    <xf numFmtId="0" fontId="29" fillId="2" borderId="31" xfId="2" applyFont="1" applyFill="1" applyBorder="1" applyAlignment="1">
      <alignment horizontal="left" vertical="center" wrapText="1" indent="1"/>
    </xf>
    <xf numFmtId="0" fontId="12" fillId="2" borderId="3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 applyProtection="1">
      <alignment horizontal="justify" vertical="center"/>
    </xf>
    <xf numFmtId="0" fontId="22" fillId="0" borderId="29" xfId="0" applyFont="1" applyBorder="1" applyAlignment="1">
      <alignment horizontal="center" vertical="center"/>
    </xf>
    <xf numFmtId="0" fontId="0" fillId="0" borderId="0" xfId="0"/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16" fontId="12" fillId="2" borderId="6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2" borderId="3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vertical="center"/>
    </xf>
    <xf numFmtId="49" fontId="21" fillId="2" borderId="34" xfId="0" applyNumberFormat="1" applyFont="1" applyFill="1" applyBorder="1" applyAlignment="1" applyProtection="1">
      <alignment horizontal="center" vertical="center" wrapText="1"/>
    </xf>
    <xf numFmtId="0" fontId="12" fillId="2" borderId="35" xfId="0" applyFont="1" applyFill="1" applyBorder="1" applyAlignment="1" applyProtection="1">
      <alignment horizontal="justify" vertical="center"/>
    </xf>
    <xf numFmtId="165" fontId="34" fillId="5" borderId="36" xfId="0" applyNumberFormat="1" applyFont="1" applyFill="1" applyBorder="1" applyAlignment="1" applyProtection="1">
      <alignment horizontal="center" vertical="center" wrapText="1"/>
    </xf>
    <xf numFmtId="165" fontId="34" fillId="5" borderId="35" xfId="0" applyNumberFormat="1" applyFont="1" applyFill="1" applyBorder="1" applyAlignment="1" applyProtection="1">
      <alignment horizontal="center" vertical="center" wrapText="1"/>
    </xf>
    <xf numFmtId="49" fontId="21" fillId="2" borderId="8" xfId="0" applyNumberFormat="1" applyFont="1" applyFill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horizontal="justify" vertical="center"/>
    </xf>
    <xf numFmtId="0" fontId="28" fillId="2" borderId="13" xfId="2" applyFont="1" applyFill="1" applyBorder="1" applyAlignment="1">
      <alignment horizontal="center" vertical="center" wrapText="1"/>
    </xf>
    <xf numFmtId="0" fontId="28" fillId="2" borderId="37" xfId="2" applyFont="1" applyFill="1" applyBorder="1" applyAlignment="1">
      <alignment horizontal="left" vertical="center" wrapText="1" indent="1"/>
    </xf>
    <xf numFmtId="0" fontId="28" fillId="2" borderId="16" xfId="2" applyFont="1" applyFill="1" applyBorder="1" applyAlignment="1">
      <alignment wrapText="1"/>
    </xf>
    <xf numFmtId="0" fontId="28" fillId="2" borderId="16" xfId="2" applyFont="1" applyFill="1" applyBorder="1" applyAlignment="1">
      <alignment horizontal="center" wrapText="1"/>
    </xf>
    <xf numFmtId="0" fontId="28" fillId="2" borderId="10" xfId="2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1" fillId="2" borderId="24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31" fillId="2" borderId="32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29" fillId="2" borderId="24" xfId="0" applyFont="1" applyFill="1" applyBorder="1" applyAlignment="1">
      <alignment horizontal="left" vertical="center" wrapText="1"/>
    </xf>
    <xf numFmtId="165" fontId="34" fillId="5" borderId="11" xfId="0" applyNumberFormat="1" applyFont="1" applyFill="1" applyBorder="1" applyAlignment="1">
      <alignment horizontal="center" vertical="center" wrapText="1"/>
    </xf>
    <xf numFmtId="164" fontId="34" fillId="5" borderId="14" xfId="0" applyNumberFormat="1" applyFont="1" applyFill="1" applyBorder="1" applyAlignment="1">
      <alignment horizontal="center" vertical="center" wrapText="1"/>
    </xf>
    <xf numFmtId="165" fontId="34" fillId="5" borderId="15" xfId="0" applyNumberFormat="1" applyFont="1" applyFill="1" applyBorder="1" applyAlignment="1">
      <alignment horizontal="center" vertical="center" wrapText="1"/>
    </xf>
    <xf numFmtId="164" fontId="34" fillId="5" borderId="3" xfId="0" applyNumberFormat="1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left" vertical="center" wrapText="1"/>
    </xf>
    <xf numFmtId="164" fontId="34" fillId="5" borderId="1" xfId="0" applyNumberFormat="1" applyFont="1" applyFill="1" applyBorder="1" applyAlignment="1">
      <alignment horizontal="center" vertical="center" wrapText="1"/>
    </xf>
    <xf numFmtId="164" fontId="34" fillId="5" borderId="2" xfId="0" applyNumberFormat="1" applyFont="1" applyFill="1" applyBorder="1" applyAlignment="1">
      <alignment horizontal="center" vertical="center" wrapText="1"/>
    </xf>
    <xf numFmtId="49" fontId="12" fillId="2" borderId="39" xfId="0" applyNumberFormat="1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left" vertical="center" wrapText="1"/>
    </xf>
    <xf numFmtId="164" fontId="34" fillId="5" borderId="4" xfId="0" applyNumberFormat="1" applyFont="1" applyFill="1" applyBorder="1" applyAlignment="1">
      <alignment horizontal="center" vertical="center" wrapText="1"/>
    </xf>
    <xf numFmtId="49" fontId="21" fillId="2" borderId="39" xfId="0" applyNumberFormat="1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left" vertical="center" wrapText="1"/>
    </xf>
    <xf numFmtId="164" fontId="34" fillId="5" borderId="41" xfId="0" applyNumberFormat="1" applyFont="1" applyFill="1" applyBorder="1" applyAlignment="1">
      <alignment horizontal="center" vertical="center" wrapText="1"/>
    </xf>
    <xf numFmtId="164" fontId="34" fillId="5" borderId="10" xfId="0" applyNumberFormat="1" applyFont="1" applyFill="1" applyBorder="1" applyAlignment="1">
      <alignment horizontal="center" vertical="center" wrapText="1"/>
    </xf>
    <xf numFmtId="164" fontId="34" fillId="5" borderId="29" xfId="0" applyNumberFormat="1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49" fontId="12" fillId="4" borderId="13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1" fontId="34" fillId="5" borderId="1" xfId="0" applyNumberFormat="1" applyFont="1" applyFill="1" applyBorder="1" applyAlignment="1">
      <alignment horizontal="center" vertical="center" wrapText="1"/>
    </xf>
    <xf numFmtId="1" fontId="22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1" fontId="40" fillId="12" borderId="1" xfId="0" applyNumberFormat="1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" fontId="34" fillId="0" borderId="35" xfId="0" applyNumberFormat="1" applyFont="1" applyFill="1" applyBorder="1" applyAlignment="1">
      <alignment horizontal="center" vertical="center" wrapText="1"/>
    </xf>
    <xf numFmtId="165" fontId="22" fillId="0" borderId="20" xfId="0" applyNumberFormat="1" applyFont="1" applyBorder="1" applyAlignment="1" applyProtection="1">
      <alignment horizontal="center" vertical="center" wrapText="1"/>
      <protection locked="0"/>
    </xf>
    <xf numFmtId="165" fontId="22" fillId="0" borderId="9" xfId="0" applyNumberFormat="1" applyFont="1" applyBorder="1" applyAlignment="1" applyProtection="1">
      <alignment horizontal="center" vertical="center" wrapText="1"/>
      <protection locked="0"/>
    </xf>
    <xf numFmtId="165" fontId="22" fillId="0" borderId="27" xfId="0" applyNumberFormat="1" applyFont="1" applyBorder="1" applyAlignment="1" applyProtection="1">
      <alignment horizontal="center" vertical="center" wrapText="1"/>
      <protection locked="0"/>
    </xf>
    <xf numFmtId="165" fontId="22" fillId="0" borderId="10" xfId="0" applyNumberFormat="1" applyFont="1" applyBorder="1" applyAlignment="1" applyProtection="1">
      <alignment horizontal="center" vertical="center" wrapText="1"/>
      <protection locked="0"/>
    </xf>
    <xf numFmtId="165" fontId="22" fillId="0" borderId="25" xfId="0" applyNumberFormat="1" applyFont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Border="1" applyAlignment="1" applyProtection="1">
      <alignment horizontal="center" vertical="center" wrapText="1"/>
      <protection locked="0"/>
    </xf>
    <xf numFmtId="165" fontId="32" fillId="0" borderId="11" xfId="2" applyNumberFormat="1" applyFont="1" applyBorder="1" applyAlignment="1" applyProtection="1">
      <alignment horizontal="center" vertical="center" wrapText="1"/>
      <protection locked="0"/>
    </xf>
    <xf numFmtId="165" fontId="32" fillId="0" borderId="1" xfId="2" applyNumberFormat="1" applyFont="1" applyBorder="1" applyAlignment="1" applyProtection="1">
      <alignment horizontal="center" vertical="center" wrapText="1"/>
      <protection locked="0"/>
    </xf>
    <xf numFmtId="165" fontId="32" fillId="0" borderId="22" xfId="2" applyNumberFormat="1" applyFont="1" applyBorder="1" applyAlignment="1" applyProtection="1">
      <alignment horizontal="center" vertical="center" wrapText="1"/>
      <protection locked="0"/>
    </xf>
    <xf numFmtId="165" fontId="32" fillId="0" borderId="26" xfId="2" applyNumberFormat="1" applyFont="1" applyBorder="1" applyAlignment="1" applyProtection="1">
      <alignment horizontal="center" vertical="center" wrapText="1"/>
      <protection locked="0"/>
    </xf>
    <xf numFmtId="165" fontId="32" fillId="0" borderId="31" xfId="2" applyNumberFormat="1" applyFont="1" applyBorder="1" applyAlignment="1" applyProtection="1">
      <alignment horizontal="center" vertical="center" wrapText="1"/>
      <protection locked="0"/>
    </xf>
    <xf numFmtId="165" fontId="32" fillId="0" borderId="29" xfId="2" applyNumberFormat="1" applyFont="1" applyBorder="1" applyAlignment="1" applyProtection="1">
      <alignment horizontal="center" vertical="center" wrapText="1"/>
      <protection locked="0"/>
    </xf>
    <xf numFmtId="165" fontId="46" fillId="13" borderId="31" xfId="2" applyNumberFormat="1" applyFont="1" applyFill="1" applyBorder="1" applyAlignment="1" applyProtection="1">
      <alignment horizontal="center" vertical="center" wrapText="1"/>
      <protection locked="0"/>
    </xf>
    <xf numFmtId="165" fontId="46" fillId="13" borderId="29" xfId="2" applyNumberFormat="1" applyFont="1" applyFill="1" applyBorder="1" applyAlignment="1" applyProtection="1">
      <alignment horizontal="center" vertical="center" wrapText="1"/>
      <protection locked="0"/>
    </xf>
    <xf numFmtId="165" fontId="46" fillId="13" borderId="12" xfId="2" applyNumberFormat="1" applyFont="1" applyFill="1" applyBorder="1" applyAlignment="1" applyProtection="1">
      <alignment horizontal="center" vertical="center" wrapText="1"/>
      <protection locked="0"/>
    </xf>
    <xf numFmtId="165" fontId="46" fillId="13" borderId="2" xfId="2" applyNumberFormat="1" applyFont="1" applyFill="1" applyBorder="1" applyAlignment="1" applyProtection="1">
      <alignment horizontal="center" vertical="center" wrapText="1"/>
      <protection locked="0"/>
    </xf>
    <xf numFmtId="0" fontId="28" fillId="2" borderId="16" xfId="2" applyFont="1" applyFill="1" applyBorder="1" applyAlignment="1">
      <alignment horizontal="center" vertical="center" wrapText="1"/>
    </xf>
    <xf numFmtId="0" fontId="28" fillId="2" borderId="8" xfId="2" applyFont="1" applyFill="1" applyBorder="1" applyAlignment="1">
      <alignment horizontal="center" vertical="center" wrapText="1"/>
    </xf>
    <xf numFmtId="0" fontId="28" fillId="2" borderId="14" xfId="2" applyFont="1" applyFill="1" applyBorder="1" applyAlignment="1">
      <alignment horizontal="center" vertical="center" wrapText="1"/>
    </xf>
    <xf numFmtId="0" fontId="28" fillId="2" borderId="9" xfId="2" applyFont="1" applyFill="1" applyBorder="1" applyAlignment="1">
      <alignment horizontal="center" vertical="center" wrapText="1"/>
    </xf>
    <xf numFmtId="49" fontId="12" fillId="14" borderId="7" xfId="0" applyNumberFormat="1" applyFont="1" applyFill="1" applyBorder="1" applyAlignment="1">
      <alignment horizontal="center" vertical="center" wrapText="1"/>
    </xf>
    <xf numFmtId="49" fontId="21" fillId="15" borderId="8" xfId="0" applyNumberFormat="1" applyFont="1" applyFill="1" applyBorder="1" applyAlignment="1">
      <alignment horizontal="center" vertical="center" wrapText="1"/>
    </xf>
    <xf numFmtId="0" fontId="21" fillId="16" borderId="8" xfId="0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vertical="center" wrapText="1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7" xfId="0" applyNumberFormat="1" applyFont="1" applyFill="1" applyBorder="1" applyAlignment="1">
      <alignment horizontal="center" vertical="center" wrapText="1"/>
    </xf>
    <xf numFmtId="49" fontId="43" fillId="16" borderId="5" xfId="0" applyNumberFormat="1" applyFont="1" applyFill="1" applyBorder="1" applyAlignment="1">
      <alignment horizontal="center" vertical="center" wrapText="1"/>
    </xf>
    <xf numFmtId="49" fontId="43" fillId="16" borderId="6" xfId="0" applyNumberFormat="1" applyFont="1" applyFill="1" applyBorder="1" applyAlignment="1">
      <alignment horizontal="center" vertical="center" wrapText="1"/>
    </xf>
    <xf numFmtId="49" fontId="43" fillId="16" borderId="7" xfId="0" applyNumberFormat="1" applyFont="1" applyFill="1" applyBorder="1" applyAlignment="1">
      <alignment horizontal="center" vertical="center" wrapText="1"/>
    </xf>
    <xf numFmtId="49" fontId="29" fillId="16" borderId="39" xfId="0" applyNumberFormat="1" applyFont="1" applyFill="1" applyBorder="1" applyAlignment="1">
      <alignment horizontal="center" vertical="center" wrapText="1"/>
    </xf>
    <xf numFmtId="49" fontId="21" fillId="16" borderId="8" xfId="0" applyNumberFormat="1" applyFont="1" applyFill="1" applyBorder="1" applyAlignment="1">
      <alignment horizontal="center" vertical="center" wrapText="1"/>
    </xf>
    <xf numFmtId="49" fontId="12" fillId="16" borderId="39" xfId="0" applyNumberFormat="1" applyFont="1" applyFill="1" applyBorder="1" applyAlignment="1">
      <alignment horizontal="center" vertical="center" wrapText="1"/>
    </xf>
    <xf numFmtId="49" fontId="12" fillId="16" borderId="30" xfId="0" applyNumberFormat="1" applyFont="1" applyFill="1" applyBorder="1" applyAlignment="1">
      <alignment horizontal="center" vertical="center" wrapText="1"/>
    </xf>
    <xf numFmtId="49" fontId="12" fillId="16" borderId="13" xfId="0" applyNumberFormat="1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vertical="center" wrapText="1"/>
    </xf>
    <xf numFmtId="0" fontId="44" fillId="16" borderId="1" xfId="0" applyFont="1" applyFill="1" applyBorder="1" applyAlignment="1">
      <alignment vertical="center" wrapText="1"/>
    </xf>
    <xf numFmtId="0" fontId="46" fillId="17" borderId="29" xfId="0" applyFont="1" applyFill="1" applyBorder="1" applyAlignment="1">
      <alignment horizontal="center" vertical="center" wrapText="1"/>
    </xf>
    <xf numFmtId="0" fontId="46" fillId="17" borderId="26" xfId="0" applyFont="1" applyFill="1" applyBorder="1" applyAlignment="1">
      <alignment horizontal="center" vertical="center" wrapText="1"/>
    </xf>
    <xf numFmtId="0" fontId="46" fillId="17" borderId="3" xfId="0" applyFont="1" applyFill="1" applyBorder="1" applyAlignment="1">
      <alignment horizontal="center" vertical="center" wrapText="1"/>
    </xf>
    <xf numFmtId="0" fontId="46" fillId="17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left" vertical="center" wrapText="1"/>
    </xf>
    <xf numFmtId="0" fontId="12" fillId="16" borderId="12" xfId="0" applyFont="1" applyFill="1" applyBorder="1" applyAlignment="1">
      <alignment horizontal="left" vertical="center" wrapText="1"/>
    </xf>
    <xf numFmtId="0" fontId="21" fillId="15" borderId="9" xfId="0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center" vertical="center" wrapText="1"/>
    </xf>
    <xf numFmtId="0" fontId="21" fillId="18" borderId="14" xfId="0" applyFont="1" applyFill="1" applyBorder="1" applyAlignment="1">
      <alignment horizontal="center" vertical="center" wrapText="1"/>
    </xf>
    <xf numFmtId="0" fontId="21" fillId="18" borderId="9" xfId="0" applyFont="1" applyFill="1" applyBorder="1" applyAlignment="1">
      <alignment horizontal="center" vertical="center" wrapText="1"/>
    </xf>
    <xf numFmtId="0" fontId="21" fillId="16" borderId="5" xfId="0" applyNumberFormat="1" applyFont="1" applyFill="1" applyBorder="1" applyAlignment="1">
      <alignment horizontal="center" vertical="center" wrapText="1"/>
    </xf>
    <xf numFmtId="1" fontId="21" fillId="16" borderId="6" xfId="0" applyNumberFormat="1" applyFont="1" applyFill="1" applyBorder="1" applyAlignment="1">
      <alignment horizontal="center" vertical="center" wrapText="1"/>
    </xf>
    <xf numFmtId="49" fontId="28" fillId="16" borderId="6" xfId="0" applyNumberFormat="1" applyFont="1" applyFill="1" applyBorder="1" applyAlignment="1">
      <alignment horizontal="center" vertical="center" wrapText="1"/>
    </xf>
    <xf numFmtId="49" fontId="21" fillId="16" borderId="5" xfId="0" applyNumberFormat="1" applyFont="1" applyFill="1" applyBorder="1" applyAlignment="1">
      <alignment horizontal="center" vertical="center" wrapText="1"/>
    </xf>
    <xf numFmtId="49" fontId="21" fillId="16" borderId="6" xfId="0" applyNumberFormat="1" applyFont="1" applyFill="1" applyBorder="1" applyAlignment="1">
      <alignment horizontal="center" vertical="center" wrapText="1"/>
    </xf>
    <xf numFmtId="49" fontId="21" fillId="16" borderId="7" xfId="0" applyNumberFormat="1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vertical="center" wrapText="1"/>
    </xf>
    <xf numFmtId="0" fontId="21" fillId="16" borderId="11" xfId="0" applyFont="1" applyFill="1" applyBorder="1" applyAlignment="1">
      <alignment vertical="center" wrapText="1"/>
    </xf>
    <xf numFmtId="1" fontId="12" fillId="16" borderId="2" xfId="0" applyNumberFormat="1" applyFont="1" applyFill="1" applyBorder="1" applyAlignment="1">
      <alignment horizontal="center" vertical="center" wrapText="1"/>
    </xf>
    <xf numFmtId="1" fontId="12" fillId="16" borderId="1" xfId="0" applyNumberFormat="1" applyFont="1" applyFill="1" applyBorder="1" applyAlignment="1">
      <alignment horizontal="center" vertical="center" wrapText="1"/>
    </xf>
    <xf numFmtId="1" fontId="12" fillId="16" borderId="3" xfId="0" applyNumberFormat="1" applyFont="1" applyFill="1" applyBorder="1" applyAlignment="1">
      <alignment horizontal="center" vertical="center" wrapText="1"/>
    </xf>
    <xf numFmtId="1" fontId="40" fillId="16" borderId="26" xfId="0" applyNumberFormat="1" applyFont="1" applyFill="1" applyBorder="1" applyAlignment="1">
      <alignment horizontal="center" vertical="center" wrapText="1"/>
    </xf>
    <xf numFmtId="1" fontId="40" fillId="16" borderId="1" xfId="0" applyNumberFormat="1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 wrapText="1"/>
    </xf>
    <xf numFmtId="0" fontId="46" fillId="19" borderId="3" xfId="0" applyFont="1" applyFill="1" applyBorder="1" applyAlignment="1">
      <alignment horizontal="center" vertical="center" wrapText="1"/>
    </xf>
    <xf numFmtId="49" fontId="12" fillId="2" borderId="34" xfId="0" applyNumberFormat="1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left" vertical="center" wrapText="1"/>
    </xf>
    <xf numFmtId="0" fontId="22" fillId="0" borderId="35" xfId="0" applyFont="1" applyBorder="1" applyAlignment="1">
      <alignment horizontal="center" vertical="center"/>
    </xf>
    <xf numFmtId="0" fontId="34" fillId="19" borderId="3" xfId="0" applyFont="1" applyFill="1" applyBorder="1" applyAlignment="1">
      <alignment horizontal="center" vertical="center"/>
    </xf>
    <xf numFmtId="0" fontId="21" fillId="10" borderId="31" xfId="0" applyFont="1" applyFill="1" applyBorder="1" applyAlignment="1">
      <alignment horizontal="center" vertical="center" wrapText="1"/>
    </xf>
    <xf numFmtId="0" fontId="28" fillId="10" borderId="31" xfId="0" applyFont="1" applyFill="1" applyBorder="1" applyAlignment="1">
      <alignment horizontal="center" vertical="center" wrapText="1"/>
    </xf>
    <xf numFmtId="0" fontId="21" fillId="10" borderId="28" xfId="0" applyFont="1" applyFill="1" applyBorder="1" applyAlignment="1">
      <alignment horizontal="center" vertical="center" wrapText="1"/>
    </xf>
    <xf numFmtId="165" fontId="22" fillId="0" borderId="14" xfId="0" applyNumberFormat="1" applyFont="1" applyBorder="1" applyAlignment="1">
      <alignment horizontal="center" vertical="center" wrapText="1"/>
    </xf>
    <xf numFmtId="165" fontId="22" fillId="0" borderId="16" xfId="0" applyNumberFormat="1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5" fontId="22" fillId="0" borderId="41" xfId="0" applyNumberFormat="1" applyFont="1" applyBorder="1" applyAlignment="1">
      <alignment horizontal="center" vertical="center" wrapText="1"/>
    </xf>
    <xf numFmtId="165" fontId="22" fillId="0" borderId="31" xfId="0" applyNumberFormat="1" applyFont="1" applyBorder="1" applyAlignment="1">
      <alignment horizontal="center" vertical="center" wrapText="1"/>
    </xf>
    <xf numFmtId="165" fontId="46" fillId="19" borderId="1" xfId="0" applyNumberFormat="1" applyFont="1" applyFill="1" applyBorder="1" applyAlignment="1" applyProtection="1">
      <alignment horizontal="center" vertical="center" wrapText="1"/>
      <protection locked="0"/>
    </xf>
    <xf numFmtId="165" fontId="46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19" borderId="11" xfId="0" applyFont="1" applyFill="1" applyBorder="1" applyAlignment="1" applyProtection="1">
      <alignment horizontal="center" vertical="center" wrapText="1"/>
      <protection locked="0"/>
    </xf>
    <xf numFmtId="0" fontId="46" fillId="19" borderId="16" xfId="0" applyFont="1" applyFill="1" applyBorder="1" applyAlignment="1" applyProtection="1">
      <alignment horizontal="center" vertical="center"/>
      <protection locked="0"/>
    </xf>
    <xf numFmtId="165" fontId="46" fillId="19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</xf>
    <xf numFmtId="0" fontId="43" fillId="0" borderId="11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32" xfId="0" applyFont="1" applyBorder="1" applyAlignment="1" applyProtection="1">
      <alignment horizontal="left" vertical="center" wrapText="1"/>
    </xf>
    <xf numFmtId="0" fontId="42" fillId="0" borderId="11" xfId="0" applyFont="1" applyBorder="1" applyAlignment="1" applyProtection="1">
      <alignment horizontal="center" vertical="center" wrapText="1"/>
    </xf>
    <xf numFmtId="0" fontId="42" fillId="0" borderId="1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3" fontId="22" fillId="0" borderId="11" xfId="0" applyNumberFormat="1" applyFont="1" applyBorder="1" applyAlignment="1" applyProtection="1">
      <alignment horizontal="center" vertical="center" wrapText="1"/>
    </xf>
    <xf numFmtId="3" fontId="22" fillId="0" borderId="1" xfId="0" applyNumberFormat="1" applyFont="1" applyBorder="1" applyAlignment="1" applyProtection="1">
      <alignment horizontal="center" vertical="center" wrapText="1"/>
    </xf>
    <xf numFmtId="3" fontId="22" fillId="0" borderId="12" xfId="0" applyNumberFormat="1" applyFont="1" applyBorder="1" applyAlignment="1" applyProtection="1">
      <alignment horizontal="center" vertical="center" wrapText="1"/>
    </xf>
    <xf numFmtId="3" fontId="22" fillId="0" borderId="2" xfId="0" applyNumberFormat="1" applyFont="1" applyBorder="1" applyAlignment="1" applyProtection="1">
      <alignment horizontal="center" vertical="center" wrapText="1"/>
    </xf>
    <xf numFmtId="3" fontId="22" fillId="0" borderId="15" xfId="0" applyNumberFormat="1" applyFont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29" xfId="0" applyFont="1" applyBorder="1" applyAlignment="1" applyProtection="1">
      <alignment horizontal="left" vertical="center" wrapText="1"/>
    </xf>
    <xf numFmtId="1" fontId="42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</xf>
    <xf numFmtId="0" fontId="26" fillId="0" borderId="0" xfId="2" applyFont="1" applyBorder="1" applyAlignment="1" applyProtection="1">
      <alignment horizontal="center" vertical="center"/>
    </xf>
    <xf numFmtId="0" fontId="21" fillId="0" borderId="42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21" fillId="0" borderId="42" xfId="2" applyFont="1" applyBorder="1" applyAlignment="1" applyProtection="1">
      <alignment horizontal="center" vertical="center"/>
      <protection locked="0"/>
    </xf>
    <xf numFmtId="0" fontId="27" fillId="0" borderId="42" xfId="2" applyFont="1" applyBorder="1" applyAlignment="1" applyProtection="1">
      <alignment horizontal="center" vertical="center"/>
      <protection locked="0"/>
    </xf>
    <xf numFmtId="0" fontId="37" fillId="0" borderId="0" xfId="2" applyFont="1" applyBorder="1" applyAlignment="1" applyProtection="1">
      <alignment horizontal="center" vertical="top"/>
    </xf>
    <xf numFmtId="0" fontId="28" fillId="0" borderId="0" xfId="2" applyFont="1" applyAlignment="1">
      <alignment horizontal="left" wrapText="1"/>
    </xf>
    <xf numFmtId="0" fontId="30" fillId="0" borderId="0" xfId="2" applyFont="1" applyBorder="1" applyAlignment="1">
      <alignment horizontal="center" vertical="top"/>
    </xf>
    <xf numFmtId="0" fontId="33" fillId="0" borderId="0" xfId="2" applyFont="1" applyBorder="1" applyAlignment="1">
      <alignment horizontal="center" vertical="top"/>
    </xf>
    <xf numFmtId="0" fontId="28" fillId="2" borderId="24" xfId="2" applyFont="1" applyFill="1" applyBorder="1" applyAlignment="1">
      <alignment horizontal="center" vertical="center" wrapText="1"/>
    </xf>
    <xf numFmtId="0" fontId="28" fillId="2" borderId="20" xfId="2" applyFont="1" applyFill="1" applyBorder="1" applyAlignment="1">
      <alignment horizontal="center" vertical="center" wrapText="1"/>
    </xf>
    <xf numFmtId="0" fontId="29" fillId="11" borderId="0" xfId="2" applyFont="1" applyFill="1" applyAlignment="1">
      <alignment horizontal="left" vertical="center" wrapText="1"/>
    </xf>
    <xf numFmtId="0" fontId="21" fillId="0" borderId="42" xfId="2" applyFont="1" applyBorder="1" applyAlignment="1">
      <alignment horizontal="center" vertical="center" wrapText="1"/>
    </xf>
    <xf numFmtId="0" fontId="27" fillId="0" borderId="42" xfId="2" applyFont="1" applyBorder="1" applyAlignment="1">
      <alignment horizontal="center" vertical="center" wrapText="1"/>
    </xf>
    <xf numFmtId="0" fontId="28" fillId="0" borderId="42" xfId="2" applyFont="1" applyBorder="1" applyAlignment="1" applyProtection="1">
      <alignment horizontal="center"/>
      <protection locked="0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/>
    </xf>
    <xf numFmtId="0" fontId="21" fillId="6" borderId="46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28" fillId="6" borderId="43" xfId="0" applyFont="1" applyFill="1" applyBorder="1" applyAlignment="1">
      <alignment horizontal="center" vertical="center"/>
    </xf>
    <xf numFmtId="0" fontId="28" fillId="6" borderId="44" xfId="0" applyFont="1" applyFill="1" applyBorder="1" applyAlignment="1">
      <alignment horizontal="center" vertical="center"/>
    </xf>
    <xf numFmtId="0" fontId="28" fillId="6" borderId="45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1" fillId="0" borderId="42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 vertical="top"/>
    </xf>
    <xf numFmtId="0" fontId="21" fillId="7" borderId="1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8" fillId="8" borderId="42" xfId="0" applyFont="1" applyFill="1" applyBorder="1" applyAlignment="1">
      <alignment horizontal="center"/>
    </xf>
    <xf numFmtId="0" fontId="28" fillId="2" borderId="48" xfId="0" applyFont="1" applyFill="1" applyBorder="1" applyAlignment="1">
      <alignment horizontal="center" vertical="center" wrapText="1"/>
    </xf>
    <xf numFmtId="0" fontId="28" fillId="2" borderId="49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left" vertical="center" wrapText="1"/>
    </xf>
    <xf numFmtId="0" fontId="29" fillId="2" borderId="44" xfId="0" applyFont="1" applyFill="1" applyBorder="1" applyAlignment="1">
      <alignment horizontal="left" vertical="center" wrapText="1"/>
    </xf>
    <xf numFmtId="0" fontId="29" fillId="2" borderId="25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1" fillId="16" borderId="15" xfId="0" applyFont="1" applyFill="1" applyBorder="1" applyAlignment="1">
      <alignment horizontal="left" vertical="center" wrapText="1"/>
    </xf>
    <xf numFmtId="0" fontId="21" fillId="16" borderId="11" xfId="0" applyFont="1" applyFill="1" applyBorder="1" applyAlignment="1">
      <alignment horizontal="left" vertical="center" wrapText="1"/>
    </xf>
    <xf numFmtId="0" fontId="12" fillId="16" borderId="11" xfId="0" applyFont="1" applyFill="1" applyBorder="1" applyAlignment="1">
      <alignment horizontal="left" vertical="center" wrapText="1"/>
    </xf>
    <xf numFmtId="0" fontId="21" fillId="16" borderId="32" xfId="0" applyFont="1" applyFill="1" applyBorder="1" applyAlignment="1">
      <alignment horizontal="left" vertical="top" wrapText="1"/>
    </xf>
    <xf numFmtId="0" fontId="21" fillId="16" borderId="25" xfId="0" applyFont="1" applyFill="1" applyBorder="1" applyAlignment="1">
      <alignment horizontal="left" vertical="top" wrapText="1"/>
    </xf>
    <xf numFmtId="1" fontId="21" fillId="16" borderId="6" xfId="0" applyNumberFormat="1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left" vertical="center" wrapText="1"/>
    </xf>
    <xf numFmtId="49" fontId="21" fillId="16" borderId="6" xfId="0" applyNumberFormat="1" applyFont="1" applyFill="1" applyBorder="1" applyAlignment="1">
      <alignment horizontal="center" vertical="center"/>
    </xf>
    <xf numFmtId="49" fontId="12" fillId="16" borderId="11" xfId="0" applyNumberFormat="1" applyFont="1" applyFill="1" applyBorder="1" applyAlignment="1">
      <alignment horizontal="left" vertical="center" wrapText="1"/>
    </xf>
    <xf numFmtId="49" fontId="21" fillId="16" borderId="6" xfId="0" applyNumberFormat="1" applyFont="1" applyFill="1" applyBorder="1" applyAlignment="1">
      <alignment horizontal="center" vertical="center" wrapText="1"/>
    </xf>
    <xf numFmtId="49" fontId="21" fillId="16" borderId="7" xfId="0" applyNumberFormat="1" applyFont="1" applyFill="1" applyBorder="1" applyAlignment="1">
      <alignment horizontal="center" vertical="center" wrapText="1"/>
    </xf>
    <xf numFmtId="49" fontId="12" fillId="16" borderId="12" xfId="0" applyNumberFormat="1" applyFont="1" applyFill="1" applyBorder="1" applyAlignment="1">
      <alignment horizontal="left" vertical="center" wrapText="1"/>
    </xf>
    <xf numFmtId="0" fontId="35" fillId="16" borderId="15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1" fillId="16" borderId="5" xfId="0" applyFont="1" applyFill="1" applyBorder="1" applyAlignment="1">
      <alignment horizontal="center" vertical="center" wrapText="1"/>
    </xf>
    <xf numFmtId="0" fontId="21" fillId="16" borderId="7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left" vertical="center" wrapText="1"/>
    </xf>
    <xf numFmtId="49" fontId="21" fillId="16" borderId="5" xfId="0" applyNumberFormat="1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left" vertical="center" wrapText="1"/>
    </xf>
    <xf numFmtId="0" fontId="21" fillId="6" borderId="1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1" fillId="6" borderId="13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29" fillId="9" borderId="11" xfId="0" applyFont="1" applyFill="1" applyBorder="1" applyAlignment="1">
      <alignment horizontal="left" vertical="center" wrapText="1"/>
    </xf>
    <xf numFmtId="0" fontId="21" fillId="0" borderId="42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1" fillId="1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9" fillId="4" borderId="13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29" fillId="4" borderId="11" xfId="0" applyFont="1" applyFill="1" applyBorder="1" applyAlignment="1">
      <alignment vertical="center" wrapText="1"/>
    </xf>
    <xf numFmtId="0" fontId="29" fillId="4" borderId="31" xfId="0" applyFont="1" applyFill="1" applyBorder="1" applyAlignment="1">
      <alignment vertical="center" wrapText="1"/>
    </xf>
    <xf numFmtId="0" fontId="29" fillId="4" borderId="12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49" fontId="21" fillId="10" borderId="31" xfId="0" applyNumberFormat="1" applyFont="1" applyFill="1" applyBorder="1" applyAlignment="1">
      <alignment horizontal="center" vertical="center" wrapText="1"/>
    </xf>
    <xf numFmtId="49" fontId="21" fillId="10" borderId="22" xfId="0" applyNumberFormat="1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horizontal="center" vertical="center" wrapText="1"/>
    </xf>
    <xf numFmtId="0" fontId="21" fillId="10" borderId="52" xfId="0" applyFont="1" applyFill="1" applyBorder="1" applyAlignment="1">
      <alignment horizontal="center" vertical="center" wrapText="1"/>
    </xf>
    <xf numFmtId="0" fontId="21" fillId="10" borderId="38" xfId="0" applyFont="1" applyFill="1" applyBorder="1" applyAlignment="1">
      <alignment horizontal="center" vertical="center" wrapText="1"/>
    </xf>
    <xf numFmtId="0" fontId="21" fillId="10" borderId="53" xfId="0" applyFont="1" applyFill="1" applyBorder="1" applyAlignment="1">
      <alignment horizontal="center" vertical="center" wrapText="1"/>
    </xf>
    <xf numFmtId="0" fontId="21" fillId="10" borderId="28" xfId="0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4" borderId="33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9" fillId="14" borderId="33" xfId="0" applyFont="1" applyFill="1" applyBorder="1" applyAlignment="1">
      <alignment vertical="top" wrapText="1"/>
    </xf>
    <xf numFmtId="0" fontId="29" fillId="14" borderId="19" xfId="0" applyFont="1" applyFill="1" applyBorder="1" applyAlignment="1">
      <alignment vertical="top" wrapText="1"/>
    </xf>
    <xf numFmtId="0" fontId="12" fillId="16" borderId="32" xfId="0" applyFont="1" applyFill="1" applyBorder="1" applyAlignment="1">
      <alignment vertical="top" wrapText="1"/>
    </xf>
    <xf numFmtId="0" fontId="12" fillId="16" borderId="25" xfId="0" applyFont="1" applyFill="1" applyBorder="1" applyAlignment="1">
      <alignment vertical="top" wrapText="1"/>
    </xf>
    <xf numFmtId="0" fontId="12" fillId="16" borderId="37" xfId="0" applyFont="1" applyFill="1" applyBorder="1" applyAlignment="1">
      <alignment vertical="top" wrapText="1"/>
    </xf>
    <xf numFmtId="0" fontId="12" fillId="16" borderId="27" xfId="0" applyFont="1" applyFill="1" applyBorder="1" applyAlignment="1">
      <alignment vertical="top" wrapText="1"/>
    </xf>
    <xf numFmtId="0" fontId="12" fillId="16" borderId="17" xfId="0" applyFont="1" applyFill="1" applyBorder="1" applyAlignment="1">
      <alignment vertical="top" wrapText="1"/>
    </xf>
    <xf numFmtId="0" fontId="12" fillId="16" borderId="18" xfId="0" applyFont="1" applyFill="1" applyBorder="1" applyAlignment="1">
      <alignment vertical="top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49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left" vertical="center" wrapText="1"/>
    </xf>
    <xf numFmtId="0" fontId="29" fillId="16" borderId="11" xfId="0" applyFont="1" applyFill="1" applyBorder="1" applyAlignment="1">
      <alignment horizontal="left" vertical="center" wrapText="1"/>
    </xf>
    <xf numFmtId="0" fontId="12" fillId="16" borderId="32" xfId="0" applyFont="1" applyFill="1" applyBorder="1" applyAlignment="1">
      <alignment horizontal="left" vertical="center" wrapText="1"/>
    </xf>
    <xf numFmtId="0" fontId="12" fillId="16" borderId="25" xfId="0" applyFont="1" applyFill="1" applyBorder="1" applyAlignment="1">
      <alignment horizontal="left" vertical="center" wrapText="1"/>
    </xf>
    <xf numFmtId="0" fontId="12" fillId="16" borderId="32" xfId="0" applyFont="1" applyFill="1" applyBorder="1" applyAlignment="1">
      <alignment horizontal="left" vertical="top" wrapText="1"/>
    </xf>
    <xf numFmtId="0" fontId="12" fillId="16" borderId="25" xfId="0" applyFont="1" applyFill="1" applyBorder="1" applyAlignment="1">
      <alignment horizontal="left" vertical="top" wrapText="1"/>
    </xf>
    <xf numFmtId="0" fontId="12" fillId="16" borderId="15" xfId="0" applyFont="1" applyFill="1" applyBorder="1" applyAlignment="1">
      <alignment horizontal="left" vertical="center" wrapText="1"/>
    </xf>
    <xf numFmtId="0" fontId="12" fillId="16" borderId="41" xfId="0" applyFont="1" applyFill="1" applyBorder="1" applyAlignment="1">
      <alignment horizontal="left" vertical="center" wrapText="1"/>
    </xf>
    <xf numFmtId="0" fontId="12" fillId="15" borderId="38" xfId="0" applyFont="1" applyFill="1" applyBorder="1" applyAlignment="1">
      <alignment horizontal="left" vertical="center" wrapText="1"/>
    </xf>
    <xf numFmtId="0" fontId="12" fillId="15" borderId="28" xfId="0" applyFont="1" applyFill="1" applyBorder="1" applyAlignment="1">
      <alignment horizontal="left" vertical="center" wrapText="1"/>
    </xf>
    <xf numFmtId="0" fontId="29" fillId="16" borderId="12" xfId="0" applyFont="1" applyFill="1" applyBorder="1" applyAlignment="1">
      <alignment horizontal="left" vertical="center" wrapText="1"/>
    </xf>
    <xf numFmtId="0" fontId="45" fillId="16" borderId="12" xfId="0" applyFont="1" applyFill="1" applyBorder="1" applyAlignment="1">
      <alignment horizontal="left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16" borderId="15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21" fillId="15" borderId="1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</sheetPr>
  <dimension ref="A1:IV98"/>
  <sheetViews>
    <sheetView tabSelected="1" topLeftCell="A19" zoomScaleNormal="100" zoomScaleSheetLayoutView="90" workbookViewId="0">
      <selection activeCell="G35" sqref="G35"/>
    </sheetView>
  </sheetViews>
  <sheetFormatPr defaultRowHeight="15" x14ac:dyDescent="0.25"/>
  <cols>
    <col min="1" max="1" width="6.85546875" style="93" bestFit="1" customWidth="1"/>
    <col min="2" max="2" width="60.7109375" style="93" customWidth="1"/>
    <col min="3" max="4" width="15.7109375" style="93" customWidth="1"/>
    <col min="5" max="16384" width="9.140625" style="93"/>
  </cols>
  <sheetData>
    <row r="1" spans="1:256" x14ac:dyDescent="0.25">
      <c r="A1" s="92"/>
      <c r="B1" s="92"/>
      <c r="C1" s="146" t="s">
        <v>78</v>
      </c>
      <c r="D1" s="143"/>
    </row>
    <row r="2" spans="1:256" x14ac:dyDescent="0.25">
      <c r="A2" s="92"/>
      <c r="B2" s="92"/>
      <c r="C2" s="146" t="s">
        <v>222</v>
      </c>
      <c r="D2" s="143"/>
    </row>
    <row r="3" spans="1:256" x14ac:dyDescent="0.25">
      <c r="A3" s="92"/>
      <c r="B3" s="92"/>
      <c r="C3" s="146" t="s">
        <v>510</v>
      </c>
      <c r="D3" s="143"/>
    </row>
    <row r="4" spans="1:256" x14ac:dyDescent="0.25">
      <c r="A4" s="92"/>
      <c r="B4" s="92"/>
      <c r="C4" s="146" t="s">
        <v>511</v>
      </c>
      <c r="D4" s="143"/>
    </row>
    <row r="5" spans="1:256" x14ac:dyDescent="0.25">
      <c r="A5" s="94"/>
      <c r="B5" s="92"/>
      <c r="C5" s="92"/>
      <c r="D5" s="92"/>
    </row>
    <row r="6" spans="1:256" ht="15" customHeight="1" x14ac:dyDescent="0.25">
      <c r="A6" s="424" t="s">
        <v>138</v>
      </c>
      <c r="B6" s="424"/>
      <c r="C6" s="424"/>
      <c r="D6" s="424"/>
    </row>
    <row r="7" spans="1:256" ht="15.75" x14ac:dyDescent="0.25">
      <c r="A7" s="430" t="s">
        <v>665</v>
      </c>
      <c r="B7" s="430"/>
      <c r="C7" s="430"/>
      <c r="D7" s="430"/>
      <c r="E7" s="95"/>
      <c r="F7" s="96"/>
      <c r="G7" s="95"/>
      <c r="H7" s="95"/>
      <c r="I7" s="95"/>
      <c r="J7" s="96"/>
      <c r="K7" s="95"/>
      <c r="L7" s="95"/>
      <c r="M7" s="95"/>
      <c r="N7" s="96"/>
      <c r="O7" s="95"/>
      <c r="P7" s="95"/>
      <c r="Q7" s="95"/>
      <c r="R7" s="96"/>
      <c r="S7" s="95"/>
      <c r="T7" s="95"/>
      <c r="U7" s="95"/>
      <c r="V7" s="96"/>
      <c r="W7" s="95"/>
      <c r="X7" s="95"/>
      <c r="Y7" s="95"/>
      <c r="Z7" s="96"/>
      <c r="AA7" s="95"/>
      <c r="AB7" s="95"/>
      <c r="AC7" s="95"/>
      <c r="AD7" s="96"/>
      <c r="AE7" s="95"/>
      <c r="AF7" s="95"/>
      <c r="AG7" s="95"/>
      <c r="AH7" s="96"/>
      <c r="AI7" s="95"/>
      <c r="AJ7" s="95"/>
      <c r="AK7" s="95"/>
      <c r="AL7" s="96"/>
      <c r="AM7" s="95"/>
      <c r="AN7" s="95"/>
      <c r="AO7" s="95"/>
      <c r="AP7" s="96"/>
      <c r="AQ7" s="95"/>
      <c r="AR7" s="95"/>
      <c r="AS7" s="95"/>
      <c r="AT7" s="96"/>
      <c r="AU7" s="95"/>
      <c r="AV7" s="95"/>
      <c r="AW7" s="95"/>
      <c r="AX7" s="96"/>
      <c r="AY7" s="95"/>
      <c r="AZ7" s="95"/>
      <c r="BA7" s="95"/>
      <c r="BB7" s="96"/>
      <c r="BC7" s="95"/>
      <c r="BD7" s="95"/>
      <c r="BE7" s="95"/>
      <c r="BF7" s="96"/>
      <c r="BG7" s="95"/>
      <c r="BH7" s="95"/>
      <c r="BI7" s="95"/>
      <c r="BJ7" s="96"/>
      <c r="BK7" s="95"/>
      <c r="BL7" s="95"/>
      <c r="BM7" s="95"/>
      <c r="BN7" s="96"/>
      <c r="BO7" s="95"/>
      <c r="BP7" s="95"/>
      <c r="BQ7" s="95"/>
      <c r="BR7" s="96"/>
      <c r="BS7" s="95"/>
      <c r="BT7" s="95"/>
      <c r="BU7" s="95"/>
      <c r="BV7" s="96"/>
      <c r="BW7" s="95"/>
      <c r="BX7" s="95"/>
      <c r="BY7" s="95"/>
      <c r="BZ7" s="96"/>
      <c r="CA7" s="95"/>
      <c r="CB7" s="95"/>
      <c r="CC7" s="95"/>
      <c r="CD7" s="96"/>
      <c r="CE7" s="95"/>
      <c r="CF7" s="95"/>
      <c r="CG7" s="95"/>
      <c r="CH7" s="96"/>
      <c r="CI7" s="95"/>
      <c r="CJ7" s="95"/>
      <c r="CK7" s="95"/>
      <c r="CL7" s="96"/>
      <c r="CM7" s="95"/>
      <c r="CN7" s="95"/>
      <c r="CO7" s="95"/>
      <c r="CP7" s="96"/>
      <c r="CQ7" s="95"/>
      <c r="CR7" s="95"/>
      <c r="CS7" s="95"/>
      <c r="CT7" s="96"/>
      <c r="CU7" s="95"/>
      <c r="CV7" s="95"/>
      <c r="CW7" s="95"/>
      <c r="CX7" s="96"/>
      <c r="CY7" s="95"/>
      <c r="CZ7" s="95"/>
      <c r="DA7" s="95"/>
      <c r="DB7" s="96"/>
      <c r="DC7" s="95"/>
      <c r="DD7" s="95"/>
      <c r="DE7" s="95"/>
      <c r="DF7" s="96"/>
      <c r="DG7" s="95"/>
      <c r="DH7" s="95"/>
      <c r="DI7" s="95"/>
      <c r="DJ7" s="96"/>
      <c r="DK7" s="95"/>
      <c r="DL7" s="95"/>
      <c r="DM7" s="95"/>
      <c r="DN7" s="96"/>
      <c r="DO7" s="95"/>
      <c r="DP7" s="95"/>
      <c r="DQ7" s="95"/>
      <c r="DR7" s="96"/>
      <c r="DS7" s="95"/>
      <c r="DT7" s="95"/>
      <c r="DU7" s="95"/>
      <c r="DV7" s="96"/>
      <c r="DW7" s="95"/>
      <c r="DX7" s="95"/>
      <c r="DY7" s="95"/>
      <c r="DZ7" s="96"/>
      <c r="EA7" s="95"/>
      <c r="EB7" s="95"/>
      <c r="EC7" s="95"/>
      <c r="ED7" s="96"/>
      <c r="EE7" s="95"/>
      <c r="EF7" s="95"/>
      <c r="EG7" s="95"/>
      <c r="EH7" s="96"/>
      <c r="EI7" s="95"/>
      <c r="EJ7" s="95"/>
      <c r="EK7" s="95"/>
      <c r="EL7" s="96"/>
      <c r="EM7" s="95"/>
      <c r="EN7" s="95"/>
      <c r="EO7" s="95"/>
      <c r="EP7" s="96"/>
      <c r="EQ7" s="95"/>
      <c r="ER7" s="95"/>
      <c r="ES7" s="95"/>
      <c r="ET7" s="96"/>
      <c r="EU7" s="95"/>
      <c r="EV7" s="95"/>
      <c r="EW7" s="95"/>
      <c r="EX7" s="96"/>
      <c r="EY7" s="95"/>
      <c r="EZ7" s="95"/>
      <c r="FA7" s="95"/>
      <c r="FB7" s="96"/>
      <c r="FC7" s="95"/>
      <c r="FD7" s="95"/>
      <c r="FE7" s="95"/>
      <c r="FF7" s="96"/>
      <c r="FG7" s="95"/>
      <c r="FH7" s="95"/>
      <c r="FI7" s="95"/>
      <c r="FJ7" s="96"/>
      <c r="FK7" s="95"/>
      <c r="FL7" s="95"/>
      <c r="FM7" s="95"/>
      <c r="FN7" s="96"/>
      <c r="FO7" s="95"/>
      <c r="FP7" s="95"/>
      <c r="FQ7" s="95"/>
      <c r="FR7" s="96"/>
      <c r="FS7" s="95"/>
      <c r="FT7" s="95"/>
      <c r="FU7" s="95"/>
      <c r="FV7" s="96"/>
      <c r="FW7" s="95"/>
      <c r="FX7" s="95"/>
      <c r="FY7" s="95"/>
      <c r="FZ7" s="96"/>
      <c r="GA7" s="95"/>
      <c r="GB7" s="95"/>
      <c r="GC7" s="95"/>
      <c r="GD7" s="96"/>
      <c r="GE7" s="95"/>
      <c r="GF7" s="95"/>
      <c r="GG7" s="95"/>
      <c r="GH7" s="96"/>
      <c r="GI7" s="95"/>
      <c r="GJ7" s="95"/>
      <c r="GK7" s="95"/>
      <c r="GL7" s="96"/>
      <c r="GM7" s="95"/>
      <c r="GN7" s="95"/>
      <c r="GO7" s="95"/>
      <c r="GP7" s="96"/>
      <c r="GQ7" s="95"/>
      <c r="GR7" s="95"/>
      <c r="GS7" s="95"/>
      <c r="GT7" s="96"/>
      <c r="GU7" s="95"/>
      <c r="GV7" s="95"/>
      <c r="GW7" s="95"/>
      <c r="GX7" s="96"/>
      <c r="GY7" s="95"/>
      <c r="GZ7" s="95"/>
      <c r="HA7" s="95"/>
      <c r="HB7" s="96"/>
      <c r="HC7" s="95"/>
      <c r="HD7" s="95"/>
      <c r="HE7" s="95"/>
      <c r="HF7" s="96"/>
      <c r="HG7" s="95"/>
      <c r="HH7" s="95"/>
      <c r="HI7" s="95"/>
      <c r="HJ7" s="96"/>
      <c r="HK7" s="95"/>
      <c r="HL7" s="95"/>
      <c r="HM7" s="95"/>
      <c r="HN7" s="96"/>
      <c r="HO7" s="95"/>
      <c r="HP7" s="95"/>
      <c r="HQ7" s="95"/>
      <c r="HR7" s="96"/>
      <c r="HS7" s="95"/>
      <c r="HT7" s="95"/>
      <c r="HU7" s="95"/>
      <c r="HV7" s="96"/>
      <c r="HW7" s="95"/>
      <c r="HX7" s="95"/>
      <c r="HY7" s="95"/>
      <c r="HZ7" s="96"/>
      <c r="IA7" s="95"/>
      <c r="IB7" s="95"/>
      <c r="IC7" s="95"/>
      <c r="ID7" s="96"/>
      <c r="IE7" s="95"/>
      <c r="IF7" s="95"/>
      <c r="IG7" s="95"/>
      <c r="IH7" s="96"/>
      <c r="II7" s="95"/>
      <c r="IJ7" s="95"/>
      <c r="IK7" s="95"/>
      <c r="IL7" s="96"/>
      <c r="IM7" s="95"/>
      <c r="IN7" s="95"/>
      <c r="IO7" s="95"/>
      <c r="IP7" s="96"/>
      <c r="IQ7" s="95"/>
      <c r="IR7" s="95"/>
      <c r="IS7" s="95"/>
      <c r="IT7" s="96"/>
      <c r="IU7" s="95"/>
      <c r="IV7" s="95"/>
    </row>
    <row r="8" spans="1:256" ht="15.75" x14ac:dyDescent="0.25">
      <c r="A8" s="428" t="s">
        <v>723</v>
      </c>
      <c r="B8" s="429"/>
      <c r="C8" s="429"/>
      <c r="D8" s="429"/>
      <c r="E8" s="95"/>
      <c r="F8" s="96"/>
      <c r="G8" s="95"/>
      <c r="H8" s="95"/>
      <c r="I8" s="95"/>
      <c r="J8" s="96"/>
      <c r="K8" s="95"/>
      <c r="L8" s="95"/>
      <c r="M8" s="95"/>
      <c r="N8" s="96"/>
      <c r="O8" s="95"/>
      <c r="P8" s="95"/>
      <c r="Q8" s="95"/>
      <c r="R8" s="96"/>
      <c r="S8" s="95"/>
      <c r="T8" s="95"/>
      <c r="U8" s="95"/>
      <c r="V8" s="96"/>
      <c r="W8" s="95"/>
      <c r="X8" s="95"/>
      <c r="Y8" s="95"/>
      <c r="Z8" s="96"/>
      <c r="AA8" s="95"/>
      <c r="AB8" s="95"/>
      <c r="AC8" s="95"/>
      <c r="AD8" s="96"/>
      <c r="AE8" s="95"/>
      <c r="AF8" s="95"/>
      <c r="AG8" s="95"/>
      <c r="AH8" s="96"/>
      <c r="AI8" s="95"/>
      <c r="AJ8" s="95"/>
      <c r="AK8" s="95"/>
      <c r="AL8" s="96"/>
      <c r="AM8" s="95"/>
      <c r="AN8" s="95"/>
      <c r="AO8" s="95"/>
      <c r="AP8" s="96"/>
      <c r="AQ8" s="95"/>
      <c r="AR8" s="95"/>
      <c r="AS8" s="95"/>
      <c r="AT8" s="96"/>
      <c r="AU8" s="95"/>
      <c r="AV8" s="95"/>
      <c r="AW8" s="95"/>
      <c r="AX8" s="96"/>
      <c r="AY8" s="95"/>
      <c r="AZ8" s="95"/>
      <c r="BA8" s="95"/>
      <c r="BB8" s="96"/>
      <c r="BC8" s="95"/>
      <c r="BD8" s="95"/>
      <c r="BE8" s="95"/>
      <c r="BF8" s="96"/>
      <c r="BG8" s="95"/>
      <c r="BH8" s="95"/>
      <c r="BI8" s="95"/>
      <c r="BJ8" s="96"/>
      <c r="BK8" s="95"/>
      <c r="BL8" s="95"/>
      <c r="BM8" s="95"/>
      <c r="BN8" s="96"/>
      <c r="BO8" s="95"/>
      <c r="BP8" s="95"/>
      <c r="BQ8" s="95"/>
      <c r="BR8" s="96"/>
      <c r="BS8" s="95"/>
      <c r="BT8" s="95"/>
      <c r="BU8" s="95"/>
      <c r="BV8" s="96"/>
      <c r="BW8" s="95"/>
      <c r="BX8" s="95"/>
      <c r="BY8" s="95"/>
      <c r="BZ8" s="96"/>
      <c r="CA8" s="95"/>
      <c r="CB8" s="95"/>
      <c r="CC8" s="95"/>
      <c r="CD8" s="96"/>
      <c r="CE8" s="95"/>
      <c r="CF8" s="95"/>
      <c r="CG8" s="95"/>
      <c r="CH8" s="96"/>
      <c r="CI8" s="95"/>
      <c r="CJ8" s="95"/>
      <c r="CK8" s="95"/>
      <c r="CL8" s="96"/>
      <c r="CM8" s="95"/>
      <c r="CN8" s="95"/>
      <c r="CO8" s="95"/>
      <c r="CP8" s="96"/>
      <c r="CQ8" s="95"/>
      <c r="CR8" s="95"/>
      <c r="CS8" s="95"/>
      <c r="CT8" s="96"/>
      <c r="CU8" s="95"/>
      <c r="CV8" s="95"/>
      <c r="CW8" s="95"/>
      <c r="CX8" s="96"/>
      <c r="CY8" s="95"/>
      <c r="CZ8" s="95"/>
      <c r="DA8" s="95"/>
      <c r="DB8" s="96"/>
      <c r="DC8" s="95"/>
      <c r="DD8" s="95"/>
      <c r="DE8" s="95"/>
      <c r="DF8" s="96"/>
      <c r="DG8" s="95"/>
      <c r="DH8" s="95"/>
      <c r="DI8" s="95"/>
      <c r="DJ8" s="96"/>
      <c r="DK8" s="95"/>
      <c r="DL8" s="95"/>
      <c r="DM8" s="95"/>
      <c r="DN8" s="96"/>
      <c r="DO8" s="95"/>
      <c r="DP8" s="95"/>
      <c r="DQ8" s="95"/>
      <c r="DR8" s="96"/>
      <c r="DS8" s="95"/>
      <c r="DT8" s="95"/>
      <c r="DU8" s="95"/>
      <c r="DV8" s="96"/>
      <c r="DW8" s="95"/>
      <c r="DX8" s="95"/>
      <c r="DY8" s="95"/>
      <c r="DZ8" s="96"/>
      <c r="EA8" s="95"/>
      <c r="EB8" s="95"/>
      <c r="EC8" s="95"/>
      <c r="ED8" s="96"/>
      <c r="EE8" s="95"/>
      <c r="EF8" s="95"/>
      <c r="EG8" s="95"/>
      <c r="EH8" s="96"/>
      <c r="EI8" s="95"/>
      <c r="EJ8" s="95"/>
      <c r="EK8" s="95"/>
      <c r="EL8" s="96"/>
      <c r="EM8" s="95"/>
      <c r="EN8" s="95"/>
      <c r="EO8" s="95"/>
      <c r="EP8" s="96"/>
      <c r="EQ8" s="95"/>
      <c r="ER8" s="95"/>
      <c r="ES8" s="95"/>
      <c r="ET8" s="96"/>
      <c r="EU8" s="95"/>
      <c r="EV8" s="95"/>
      <c r="EW8" s="95"/>
      <c r="EX8" s="96"/>
      <c r="EY8" s="95"/>
      <c r="EZ8" s="95"/>
      <c r="FA8" s="95"/>
      <c r="FB8" s="96"/>
      <c r="FC8" s="95"/>
      <c r="FD8" s="95"/>
      <c r="FE8" s="95"/>
      <c r="FF8" s="96"/>
      <c r="FG8" s="95"/>
      <c r="FH8" s="95"/>
      <c r="FI8" s="95"/>
      <c r="FJ8" s="96"/>
      <c r="FK8" s="95"/>
      <c r="FL8" s="95"/>
      <c r="FM8" s="95"/>
      <c r="FN8" s="96"/>
      <c r="FO8" s="95"/>
      <c r="FP8" s="95"/>
      <c r="FQ8" s="95"/>
      <c r="FR8" s="96"/>
      <c r="FS8" s="95"/>
      <c r="FT8" s="95"/>
      <c r="FU8" s="95"/>
      <c r="FV8" s="96"/>
      <c r="FW8" s="95"/>
      <c r="FX8" s="95"/>
      <c r="FY8" s="95"/>
      <c r="FZ8" s="96"/>
      <c r="GA8" s="95"/>
      <c r="GB8" s="95"/>
      <c r="GC8" s="95"/>
      <c r="GD8" s="96"/>
      <c r="GE8" s="95"/>
      <c r="GF8" s="95"/>
      <c r="GG8" s="95"/>
      <c r="GH8" s="96"/>
      <c r="GI8" s="95"/>
      <c r="GJ8" s="95"/>
      <c r="GK8" s="95"/>
      <c r="GL8" s="96"/>
      <c r="GM8" s="95"/>
      <c r="GN8" s="95"/>
      <c r="GO8" s="95"/>
      <c r="GP8" s="96"/>
      <c r="GQ8" s="95"/>
      <c r="GR8" s="95"/>
      <c r="GS8" s="95"/>
      <c r="GT8" s="96"/>
      <c r="GU8" s="95"/>
      <c r="GV8" s="95"/>
      <c r="GW8" s="95"/>
      <c r="GX8" s="96"/>
      <c r="GY8" s="95"/>
      <c r="GZ8" s="95"/>
      <c r="HA8" s="95"/>
      <c r="HB8" s="96"/>
      <c r="HC8" s="95"/>
      <c r="HD8" s="95"/>
      <c r="HE8" s="95"/>
      <c r="HF8" s="96"/>
      <c r="HG8" s="95"/>
      <c r="HH8" s="95"/>
      <c r="HI8" s="95"/>
      <c r="HJ8" s="96"/>
      <c r="HK8" s="95"/>
      <c r="HL8" s="95"/>
      <c r="HM8" s="95"/>
      <c r="HN8" s="96"/>
      <c r="HO8" s="95"/>
      <c r="HP8" s="95"/>
      <c r="HQ8" s="95"/>
      <c r="HR8" s="96"/>
      <c r="HS8" s="95"/>
      <c r="HT8" s="95"/>
      <c r="HU8" s="95"/>
      <c r="HV8" s="96"/>
      <c r="HW8" s="95"/>
      <c r="HX8" s="95"/>
      <c r="HY8" s="95"/>
      <c r="HZ8" s="96"/>
      <c r="IA8" s="95"/>
      <c r="IB8" s="95"/>
      <c r="IC8" s="95"/>
      <c r="ID8" s="96"/>
      <c r="IE8" s="95"/>
      <c r="IF8" s="95"/>
      <c r="IG8" s="95"/>
      <c r="IH8" s="96"/>
      <c r="II8" s="95"/>
      <c r="IJ8" s="95"/>
      <c r="IK8" s="95"/>
      <c r="IL8" s="96"/>
      <c r="IM8" s="95"/>
      <c r="IN8" s="95"/>
      <c r="IO8" s="95"/>
      <c r="IP8" s="96"/>
      <c r="IQ8" s="95"/>
      <c r="IR8" s="95"/>
      <c r="IS8" s="95"/>
      <c r="IT8" s="96"/>
      <c r="IU8" s="95"/>
      <c r="IV8" s="95"/>
    </row>
    <row r="9" spans="1:256" ht="15.75" customHeight="1" thickBot="1" x14ac:dyDescent="0.3">
      <c r="A9" s="423"/>
      <c r="B9" s="423"/>
      <c r="C9" s="423"/>
      <c r="D9" s="423"/>
      <c r="E9" s="9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ht="57" x14ac:dyDescent="0.25">
      <c r="A10" s="99" t="s">
        <v>2</v>
      </c>
      <c r="B10" s="100" t="s">
        <v>98</v>
      </c>
      <c r="C10" s="101" t="s">
        <v>290</v>
      </c>
      <c r="D10" s="100" t="s">
        <v>395</v>
      </c>
    </row>
    <row r="11" spans="1:256" ht="30" customHeight="1" thickBot="1" x14ac:dyDescent="0.3">
      <c r="A11" s="102">
        <v>1</v>
      </c>
      <c r="B11" s="103">
        <v>2</v>
      </c>
      <c r="C11" s="104">
        <v>3</v>
      </c>
      <c r="D11" s="103">
        <v>4</v>
      </c>
    </row>
    <row r="12" spans="1:256" ht="30" customHeight="1" thickBot="1" x14ac:dyDescent="0.3">
      <c r="A12" s="105" t="s">
        <v>99</v>
      </c>
      <c r="B12" s="106" t="s">
        <v>121</v>
      </c>
      <c r="C12" s="308">
        <v>1318</v>
      </c>
      <c r="D12" s="309"/>
    </row>
    <row r="13" spans="1:256" ht="30" customHeight="1" thickBot="1" x14ac:dyDescent="0.3">
      <c r="A13" s="105" t="s">
        <v>106</v>
      </c>
      <c r="B13" s="115" t="s">
        <v>100</v>
      </c>
      <c r="C13" s="116"/>
      <c r="D13" s="117"/>
    </row>
    <row r="14" spans="1:256" ht="20.100000000000001" customHeight="1" x14ac:dyDescent="0.25">
      <c r="A14" s="253">
        <v>1</v>
      </c>
      <c r="B14" s="254" t="s">
        <v>101</v>
      </c>
      <c r="C14" s="310">
        <v>12</v>
      </c>
      <c r="D14" s="311"/>
    </row>
    <row r="15" spans="1:256" ht="20.100000000000001" customHeight="1" x14ac:dyDescent="0.25">
      <c r="A15" s="109">
        <v>2</v>
      </c>
      <c r="B15" s="110" t="s">
        <v>102</v>
      </c>
      <c r="C15" s="312"/>
      <c r="D15" s="153"/>
    </row>
    <row r="16" spans="1:256" ht="20.100000000000001" customHeight="1" x14ac:dyDescent="0.25">
      <c r="A16" s="109">
        <v>3</v>
      </c>
      <c r="B16" s="110" t="s">
        <v>497</v>
      </c>
      <c r="C16" s="312"/>
      <c r="D16" s="153"/>
    </row>
    <row r="17" spans="1:4" ht="20.100000000000001" customHeight="1" x14ac:dyDescent="0.25">
      <c r="A17" s="235" t="s">
        <v>500</v>
      </c>
      <c r="B17" s="110" t="s">
        <v>498</v>
      </c>
      <c r="C17" s="312"/>
      <c r="D17" s="153"/>
    </row>
    <row r="18" spans="1:4" ht="20.100000000000001" customHeight="1" x14ac:dyDescent="0.25">
      <c r="A18" s="235" t="s">
        <v>493</v>
      </c>
      <c r="B18" s="110" t="s">
        <v>499</v>
      </c>
      <c r="C18" s="312"/>
      <c r="D18" s="153"/>
    </row>
    <row r="19" spans="1:4" ht="20.100000000000001" customHeight="1" x14ac:dyDescent="0.25">
      <c r="A19" s="109">
        <v>4</v>
      </c>
      <c r="B19" s="110" t="s">
        <v>103</v>
      </c>
      <c r="C19" s="312"/>
      <c r="D19" s="153"/>
    </row>
    <row r="20" spans="1:4" ht="20.100000000000001" customHeight="1" x14ac:dyDescent="0.25">
      <c r="A20" s="109">
        <v>5</v>
      </c>
      <c r="B20" s="111" t="s">
        <v>507</v>
      </c>
      <c r="C20" s="312">
        <v>45000</v>
      </c>
      <c r="D20" s="153"/>
    </row>
    <row r="21" spans="1:4" ht="20.100000000000001" customHeight="1" thickBot="1" x14ac:dyDescent="0.3">
      <c r="A21" s="112">
        <v>6</v>
      </c>
      <c r="B21" s="113" t="s">
        <v>104</v>
      </c>
      <c r="C21" s="313">
        <v>700</v>
      </c>
      <c r="D21" s="155"/>
    </row>
    <row r="22" spans="1:4" ht="30" customHeight="1" thickBot="1" x14ac:dyDescent="0.3">
      <c r="A22" s="114">
        <v>7</v>
      </c>
      <c r="B22" s="115" t="s">
        <v>105</v>
      </c>
      <c r="C22" s="160">
        <f>SUM(C14:C21)</f>
        <v>45712</v>
      </c>
      <c r="D22" s="159">
        <f>SUM(D14:D21)</f>
        <v>0</v>
      </c>
    </row>
    <row r="23" spans="1:4" ht="30" customHeight="1" thickBot="1" x14ac:dyDescent="0.3">
      <c r="A23" s="105" t="s">
        <v>299</v>
      </c>
      <c r="B23" s="115" t="s">
        <v>107</v>
      </c>
      <c r="C23" s="116"/>
      <c r="D23" s="117"/>
    </row>
    <row r="24" spans="1:4" ht="30" customHeight="1" x14ac:dyDescent="0.25">
      <c r="A24" s="99">
        <v>1</v>
      </c>
      <c r="B24" s="118" t="s">
        <v>108</v>
      </c>
      <c r="C24" s="107"/>
      <c r="D24" s="108"/>
    </row>
    <row r="25" spans="1:4" ht="24.95" customHeight="1" x14ac:dyDescent="0.25">
      <c r="A25" s="119" t="s">
        <v>11</v>
      </c>
      <c r="B25" s="120" t="s">
        <v>300</v>
      </c>
      <c r="C25" s="161">
        <f>SUM(C26:C28)</f>
        <v>200</v>
      </c>
      <c r="D25" s="162">
        <f>SUM(D26:D28)</f>
        <v>0</v>
      </c>
    </row>
    <row r="26" spans="1:4" ht="24.95" customHeight="1" x14ac:dyDescent="0.25">
      <c r="A26" s="119" t="s">
        <v>301</v>
      </c>
      <c r="B26" s="120" t="s">
        <v>304</v>
      </c>
      <c r="C26" s="421">
        <v>100</v>
      </c>
      <c r="D26" s="153"/>
    </row>
    <row r="27" spans="1:4" ht="24.95" customHeight="1" x14ac:dyDescent="0.25">
      <c r="A27" s="119" t="s">
        <v>302</v>
      </c>
      <c r="B27" s="120" t="s">
        <v>305</v>
      </c>
      <c r="C27" s="421">
        <v>50</v>
      </c>
      <c r="D27" s="153"/>
    </row>
    <row r="28" spans="1:4" ht="24.95" customHeight="1" x14ac:dyDescent="0.25">
      <c r="A28" s="119" t="s">
        <v>303</v>
      </c>
      <c r="B28" s="120" t="s">
        <v>306</v>
      </c>
      <c r="C28" s="421">
        <v>50</v>
      </c>
      <c r="D28" s="153"/>
    </row>
    <row r="29" spans="1:4" ht="24.95" customHeight="1" x14ac:dyDescent="0.25">
      <c r="A29" s="119" t="s">
        <v>14</v>
      </c>
      <c r="B29" s="120" t="s">
        <v>291</v>
      </c>
      <c r="C29" s="161">
        <f>SUM(C30:C32)</f>
        <v>0</v>
      </c>
      <c r="D29" s="162">
        <f>SUM(D30:D32)</f>
        <v>0</v>
      </c>
    </row>
    <row r="30" spans="1:4" ht="24.95" customHeight="1" x14ac:dyDescent="0.25">
      <c r="A30" s="119" t="s">
        <v>36</v>
      </c>
      <c r="B30" s="120" t="s">
        <v>304</v>
      </c>
      <c r="C30" s="312"/>
      <c r="D30" s="153"/>
    </row>
    <row r="31" spans="1:4" ht="24.95" customHeight="1" x14ac:dyDescent="0.25">
      <c r="A31" s="119" t="s">
        <v>37</v>
      </c>
      <c r="B31" s="120" t="s">
        <v>305</v>
      </c>
      <c r="C31" s="312"/>
      <c r="D31" s="153"/>
    </row>
    <row r="32" spans="1:4" ht="24.95" customHeight="1" x14ac:dyDescent="0.25">
      <c r="A32" s="119" t="s">
        <v>39</v>
      </c>
      <c r="B32" s="120" t="s">
        <v>306</v>
      </c>
      <c r="C32" s="312"/>
      <c r="D32" s="153"/>
    </row>
    <row r="33" spans="1:4" ht="24.95" customHeight="1" x14ac:dyDescent="0.25">
      <c r="A33" s="119" t="s">
        <v>16</v>
      </c>
      <c r="B33" s="120" t="s">
        <v>292</v>
      </c>
      <c r="C33" s="161">
        <f>SUM(C34:C36)</f>
        <v>250</v>
      </c>
      <c r="D33" s="162">
        <f>SUM(D34:D36)</f>
        <v>0</v>
      </c>
    </row>
    <row r="34" spans="1:4" ht="24.95" customHeight="1" x14ac:dyDescent="0.25">
      <c r="A34" s="119" t="s">
        <v>307</v>
      </c>
      <c r="B34" s="120" t="s">
        <v>304</v>
      </c>
      <c r="C34" s="421">
        <v>0</v>
      </c>
      <c r="D34" s="153"/>
    </row>
    <row r="35" spans="1:4" ht="24.95" customHeight="1" x14ac:dyDescent="0.25">
      <c r="A35" s="119" t="s">
        <v>308</v>
      </c>
      <c r="B35" s="120" t="s">
        <v>305</v>
      </c>
      <c r="C35" s="421">
        <v>250</v>
      </c>
      <c r="D35" s="153"/>
    </row>
    <row r="36" spans="1:4" ht="24.95" customHeight="1" x14ac:dyDescent="0.25">
      <c r="A36" s="119" t="s">
        <v>309</v>
      </c>
      <c r="B36" s="120" t="s">
        <v>306</v>
      </c>
      <c r="C36" s="421"/>
      <c r="D36" s="153"/>
    </row>
    <row r="37" spans="1:4" ht="24.95" customHeight="1" x14ac:dyDescent="0.25">
      <c r="A37" s="119" t="s">
        <v>60</v>
      </c>
      <c r="B37" s="120" t="s">
        <v>293</v>
      </c>
      <c r="C37" s="161">
        <f>SUM(C38:C40)</f>
        <v>0</v>
      </c>
      <c r="D37" s="162">
        <f>SUM(D38:D40)</f>
        <v>0</v>
      </c>
    </row>
    <row r="38" spans="1:4" ht="24.95" customHeight="1" x14ac:dyDescent="0.25">
      <c r="A38" s="119" t="s">
        <v>61</v>
      </c>
      <c r="B38" s="120" t="s">
        <v>304</v>
      </c>
      <c r="C38" s="312"/>
      <c r="D38" s="153"/>
    </row>
    <row r="39" spans="1:4" ht="24.95" customHeight="1" x14ac:dyDescent="0.25">
      <c r="A39" s="119" t="s">
        <v>64</v>
      </c>
      <c r="B39" s="120" t="s">
        <v>305</v>
      </c>
      <c r="C39" s="312"/>
      <c r="D39" s="153"/>
    </row>
    <row r="40" spans="1:4" ht="24.95" customHeight="1" x14ac:dyDescent="0.25">
      <c r="A40" s="119" t="s">
        <v>65</v>
      </c>
      <c r="B40" s="120" t="s">
        <v>306</v>
      </c>
      <c r="C40" s="312"/>
      <c r="D40" s="153"/>
    </row>
    <row r="41" spans="1:4" ht="24.95" customHeight="1" x14ac:dyDescent="0.25">
      <c r="A41" s="119" t="s">
        <v>114</v>
      </c>
      <c r="B41" s="120" t="s">
        <v>294</v>
      </c>
      <c r="C41" s="161">
        <f>SUM(C42:C44)</f>
        <v>200</v>
      </c>
      <c r="D41" s="162">
        <f>SUM(D42:D44)</f>
        <v>0</v>
      </c>
    </row>
    <row r="42" spans="1:4" ht="24.95" customHeight="1" x14ac:dyDescent="0.25">
      <c r="A42" s="119" t="s">
        <v>310</v>
      </c>
      <c r="B42" s="120" t="s">
        <v>304</v>
      </c>
      <c r="C42" s="421">
        <v>200</v>
      </c>
      <c r="D42" s="153"/>
    </row>
    <row r="43" spans="1:4" ht="24.95" customHeight="1" x14ac:dyDescent="0.25">
      <c r="A43" s="119" t="s">
        <v>311</v>
      </c>
      <c r="B43" s="120" t="s">
        <v>305</v>
      </c>
      <c r="C43" s="312"/>
      <c r="D43" s="153"/>
    </row>
    <row r="44" spans="1:4" ht="24.95" customHeight="1" x14ac:dyDescent="0.25">
      <c r="A44" s="119" t="s">
        <v>312</v>
      </c>
      <c r="B44" s="120" t="s">
        <v>306</v>
      </c>
      <c r="C44" s="312"/>
      <c r="D44" s="153"/>
    </row>
    <row r="45" spans="1:4" ht="24.95" customHeight="1" x14ac:dyDescent="0.25">
      <c r="A45" s="119" t="s">
        <v>115</v>
      </c>
      <c r="B45" s="120" t="s">
        <v>295</v>
      </c>
      <c r="C45" s="161">
        <f>SUM(C46:C48)</f>
        <v>0</v>
      </c>
      <c r="D45" s="162">
        <f>SUM(D46:D48)</f>
        <v>0</v>
      </c>
    </row>
    <row r="46" spans="1:4" ht="24.95" customHeight="1" x14ac:dyDescent="0.25">
      <c r="A46" s="119" t="s">
        <v>313</v>
      </c>
      <c r="B46" s="120" t="s">
        <v>304</v>
      </c>
      <c r="C46" s="312"/>
      <c r="D46" s="153"/>
    </row>
    <row r="47" spans="1:4" ht="24.95" customHeight="1" x14ac:dyDescent="0.25">
      <c r="A47" s="119" t="s">
        <v>314</v>
      </c>
      <c r="B47" s="120" t="s">
        <v>305</v>
      </c>
      <c r="C47" s="312"/>
      <c r="D47" s="153"/>
    </row>
    <row r="48" spans="1:4" ht="24.95" customHeight="1" x14ac:dyDescent="0.25">
      <c r="A48" s="119" t="s">
        <v>315</v>
      </c>
      <c r="B48" s="120" t="s">
        <v>306</v>
      </c>
      <c r="C48" s="312"/>
      <c r="D48" s="153"/>
    </row>
    <row r="49" spans="1:4" ht="24.95" customHeight="1" x14ac:dyDescent="0.25">
      <c r="A49" s="119" t="s">
        <v>116</v>
      </c>
      <c r="B49" s="120" t="s">
        <v>109</v>
      </c>
      <c r="C49" s="312"/>
      <c r="D49" s="153"/>
    </row>
    <row r="50" spans="1:4" ht="24.95" customHeight="1" x14ac:dyDescent="0.25">
      <c r="A50" s="119" t="s">
        <v>117</v>
      </c>
      <c r="B50" s="110" t="s">
        <v>110</v>
      </c>
      <c r="C50" s="312"/>
      <c r="D50" s="153"/>
    </row>
    <row r="51" spans="1:4" ht="24.95" customHeight="1" x14ac:dyDescent="0.25">
      <c r="A51" s="119" t="s">
        <v>118</v>
      </c>
      <c r="B51" s="110" t="s">
        <v>111</v>
      </c>
      <c r="C51" s="312"/>
      <c r="D51" s="153"/>
    </row>
    <row r="52" spans="1:4" ht="24.95" customHeight="1" x14ac:dyDescent="0.25">
      <c r="A52" s="119" t="s">
        <v>119</v>
      </c>
      <c r="B52" s="110" t="s">
        <v>503</v>
      </c>
      <c r="C52" s="161">
        <f>SUM(C53:C54)</f>
        <v>0</v>
      </c>
      <c r="D52" s="162">
        <f>SUM(D53:D54)</f>
        <v>0</v>
      </c>
    </row>
    <row r="53" spans="1:4" ht="24.95" customHeight="1" x14ac:dyDescent="0.25">
      <c r="A53" s="119" t="s">
        <v>504</v>
      </c>
      <c r="B53" s="120" t="s">
        <v>501</v>
      </c>
      <c r="C53" s="312"/>
      <c r="D53" s="153"/>
    </row>
    <row r="54" spans="1:4" ht="24.95" customHeight="1" x14ac:dyDescent="0.25">
      <c r="A54" s="119" t="s">
        <v>505</v>
      </c>
      <c r="B54" s="120" t="s">
        <v>502</v>
      </c>
      <c r="C54" s="312"/>
      <c r="D54" s="153"/>
    </row>
    <row r="55" spans="1:4" ht="24.95" customHeight="1" x14ac:dyDescent="0.25">
      <c r="A55" s="119" t="s">
        <v>120</v>
      </c>
      <c r="B55" s="120" t="s">
        <v>517</v>
      </c>
      <c r="C55" s="421">
        <v>392</v>
      </c>
      <c r="D55" s="153"/>
    </row>
    <row r="56" spans="1:4" ht="30" customHeight="1" thickBot="1" x14ac:dyDescent="0.3">
      <c r="A56" s="121" t="s">
        <v>316</v>
      </c>
      <c r="B56" s="122" t="s">
        <v>441</v>
      </c>
      <c r="C56" s="163">
        <f>C25+C29+C33+C37+C41+C45+C49+C50+C51+C54+C55</f>
        <v>1042</v>
      </c>
      <c r="D56" s="157">
        <f>D25+D29+D33+D37+D41+D45+D49+D50+D51+D54+D55</f>
        <v>0</v>
      </c>
    </row>
    <row r="57" spans="1:4" ht="30" customHeight="1" x14ac:dyDescent="0.25">
      <c r="A57" s="123">
        <v>2</v>
      </c>
      <c r="B57" s="118" t="s">
        <v>506</v>
      </c>
      <c r="C57" s="107"/>
      <c r="D57" s="108"/>
    </row>
    <row r="58" spans="1:4" ht="20.100000000000001" customHeight="1" x14ac:dyDescent="0.25">
      <c r="A58" s="119" t="s">
        <v>18</v>
      </c>
      <c r="B58" s="120" t="s">
        <v>296</v>
      </c>
      <c r="C58" s="161">
        <f>SUM(C59:C63)</f>
        <v>2101</v>
      </c>
      <c r="D58" s="162">
        <f>SUM(D59:D63)</f>
        <v>0</v>
      </c>
    </row>
    <row r="59" spans="1:4" ht="20.100000000000001" customHeight="1" x14ac:dyDescent="0.25">
      <c r="A59" s="119" t="s">
        <v>67</v>
      </c>
      <c r="B59" s="120" t="s">
        <v>318</v>
      </c>
      <c r="C59" s="312">
        <v>1400</v>
      </c>
      <c r="D59" s="153"/>
    </row>
    <row r="60" spans="1:4" ht="20.100000000000001" customHeight="1" x14ac:dyDescent="0.25">
      <c r="A60" s="119" t="s">
        <v>68</v>
      </c>
      <c r="B60" s="120" t="s">
        <v>319</v>
      </c>
      <c r="C60" s="421">
        <v>250</v>
      </c>
      <c r="D60" s="153"/>
    </row>
    <row r="61" spans="1:4" ht="20.100000000000001" customHeight="1" x14ac:dyDescent="0.25">
      <c r="A61" s="119" t="s">
        <v>69</v>
      </c>
      <c r="B61" s="120" t="s">
        <v>320</v>
      </c>
      <c r="C61" s="421">
        <v>20</v>
      </c>
      <c r="D61" s="153"/>
    </row>
    <row r="62" spans="1:4" ht="20.100000000000001" customHeight="1" x14ac:dyDescent="0.25">
      <c r="A62" s="119" t="s">
        <v>148</v>
      </c>
      <c r="B62" s="120" t="s">
        <v>321</v>
      </c>
      <c r="C62" s="312"/>
      <c r="D62" s="153"/>
    </row>
    <row r="63" spans="1:4" ht="20.100000000000001" customHeight="1" x14ac:dyDescent="0.25">
      <c r="A63" s="119" t="s">
        <v>317</v>
      </c>
      <c r="B63" s="120" t="s">
        <v>322</v>
      </c>
      <c r="C63" s="421">
        <v>431</v>
      </c>
      <c r="D63" s="153"/>
    </row>
    <row r="64" spans="1:4" ht="20.100000000000001" customHeight="1" x14ac:dyDescent="0.25">
      <c r="A64" s="119" t="s">
        <v>19</v>
      </c>
      <c r="B64" s="120" t="s">
        <v>112</v>
      </c>
      <c r="C64" s="421">
        <v>30</v>
      </c>
      <c r="D64" s="153"/>
    </row>
    <row r="65" spans="1:4" ht="20.100000000000001" customHeight="1" x14ac:dyDescent="0.25">
      <c r="A65" s="119" t="s">
        <v>70</v>
      </c>
      <c r="B65" s="120" t="s">
        <v>297</v>
      </c>
      <c r="C65" s="161">
        <f>SUM(C66:C68)</f>
        <v>200</v>
      </c>
      <c r="D65" s="162">
        <f>SUM(D66:D68)</f>
        <v>0</v>
      </c>
    </row>
    <row r="66" spans="1:4" ht="20.100000000000001" customHeight="1" x14ac:dyDescent="0.25">
      <c r="A66" s="119" t="s">
        <v>323</v>
      </c>
      <c r="B66" s="120" t="s">
        <v>326</v>
      </c>
      <c r="C66" s="421">
        <v>180</v>
      </c>
      <c r="D66" s="153"/>
    </row>
    <row r="67" spans="1:4" ht="20.100000000000001" customHeight="1" x14ac:dyDescent="0.25">
      <c r="A67" s="119" t="s">
        <v>324</v>
      </c>
      <c r="B67" s="120" t="s">
        <v>327</v>
      </c>
      <c r="C67" s="421"/>
      <c r="D67" s="153"/>
    </row>
    <row r="68" spans="1:4" ht="20.100000000000001" customHeight="1" x14ac:dyDescent="0.25">
      <c r="A68" s="119" t="s">
        <v>325</v>
      </c>
      <c r="B68" s="120" t="s">
        <v>328</v>
      </c>
      <c r="C68" s="421">
        <v>20</v>
      </c>
      <c r="D68" s="153"/>
    </row>
    <row r="69" spans="1:4" ht="20.100000000000001" customHeight="1" x14ac:dyDescent="0.25">
      <c r="A69" s="119" t="s">
        <v>71</v>
      </c>
      <c r="B69" s="120" t="s">
        <v>442</v>
      </c>
      <c r="C69" s="161">
        <f>SUM(C70:C73)</f>
        <v>279</v>
      </c>
      <c r="D69" s="162">
        <f>SUM(D70:D73)</f>
        <v>0</v>
      </c>
    </row>
    <row r="70" spans="1:4" ht="20.100000000000001" customHeight="1" x14ac:dyDescent="0.25">
      <c r="A70" s="119" t="s">
        <v>329</v>
      </c>
      <c r="B70" s="120" t="s">
        <v>333</v>
      </c>
      <c r="C70" s="421">
        <v>180</v>
      </c>
      <c r="D70" s="153"/>
    </row>
    <row r="71" spans="1:4" ht="20.100000000000001" customHeight="1" x14ac:dyDescent="0.25">
      <c r="A71" s="119" t="s">
        <v>330</v>
      </c>
      <c r="B71" s="120" t="s">
        <v>334</v>
      </c>
      <c r="C71" s="421">
        <v>25</v>
      </c>
      <c r="D71" s="153"/>
    </row>
    <row r="72" spans="1:4" ht="20.100000000000001" customHeight="1" x14ac:dyDescent="0.25">
      <c r="A72" s="119" t="s">
        <v>331</v>
      </c>
      <c r="B72" s="120" t="s">
        <v>335</v>
      </c>
      <c r="C72" s="421">
        <v>50</v>
      </c>
      <c r="D72" s="153"/>
    </row>
    <row r="73" spans="1:4" ht="20.100000000000001" customHeight="1" x14ac:dyDescent="0.25">
      <c r="A73" s="119" t="s">
        <v>332</v>
      </c>
      <c r="B73" s="120" t="s">
        <v>336</v>
      </c>
      <c r="C73" s="421">
        <v>24</v>
      </c>
      <c r="D73" s="153"/>
    </row>
    <row r="74" spans="1:4" ht="20.100000000000001" customHeight="1" x14ac:dyDescent="0.25">
      <c r="A74" s="119" t="s">
        <v>72</v>
      </c>
      <c r="B74" s="120" t="s">
        <v>298</v>
      </c>
      <c r="C74" s="161">
        <f>SUM(C75:C82)</f>
        <v>780</v>
      </c>
      <c r="D74" s="162">
        <f>SUM(D75:D82)</f>
        <v>0</v>
      </c>
    </row>
    <row r="75" spans="1:4" ht="20.100000000000001" customHeight="1" x14ac:dyDescent="0.25">
      <c r="A75" s="119" t="s">
        <v>337</v>
      </c>
      <c r="B75" s="120" t="s">
        <v>345</v>
      </c>
      <c r="C75" s="421">
        <v>10</v>
      </c>
      <c r="D75" s="153"/>
    </row>
    <row r="76" spans="1:4" ht="20.100000000000001" customHeight="1" x14ac:dyDescent="0.25">
      <c r="A76" s="119" t="s">
        <v>338</v>
      </c>
      <c r="B76" s="120" t="s">
        <v>346</v>
      </c>
      <c r="C76" s="421">
        <v>14</v>
      </c>
      <c r="D76" s="153"/>
    </row>
    <row r="77" spans="1:4" ht="20.100000000000001" customHeight="1" x14ac:dyDescent="0.25">
      <c r="A77" s="119" t="s">
        <v>339</v>
      </c>
      <c r="B77" s="120" t="s">
        <v>347</v>
      </c>
      <c r="C77" s="421"/>
      <c r="D77" s="153"/>
    </row>
    <row r="78" spans="1:4" ht="20.100000000000001" customHeight="1" x14ac:dyDescent="0.25">
      <c r="A78" s="119" t="s">
        <v>340</v>
      </c>
      <c r="B78" s="120" t="s">
        <v>348</v>
      </c>
      <c r="C78" s="421">
        <v>6</v>
      </c>
      <c r="D78" s="153"/>
    </row>
    <row r="79" spans="1:4" ht="20.100000000000001" customHeight="1" x14ac:dyDescent="0.25">
      <c r="A79" s="119" t="s">
        <v>341</v>
      </c>
      <c r="B79" s="120" t="s">
        <v>349</v>
      </c>
      <c r="C79" s="421">
        <v>50</v>
      </c>
      <c r="D79" s="153"/>
    </row>
    <row r="80" spans="1:4" ht="20.100000000000001" customHeight="1" x14ac:dyDescent="0.25">
      <c r="A80" s="119" t="s">
        <v>342</v>
      </c>
      <c r="B80" s="120" t="s">
        <v>350</v>
      </c>
      <c r="C80" s="421">
        <v>50</v>
      </c>
      <c r="D80" s="153"/>
    </row>
    <row r="81" spans="1:4" ht="20.100000000000001" customHeight="1" x14ac:dyDescent="0.25">
      <c r="A81" s="119" t="s">
        <v>343</v>
      </c>
      <c r="B81" s="239" t="s">
        <v>518</v>
      </c>
      <c r="C81" s="421">
        <v>450</v>
      </c>
      <c r="D81" s="153"/>
    </row>
    <row r="82" spans="1:4" ht="20.100000000000001" customHeight="1" x14ac:dyDescent="0.25">
      <c r="A82" s="119" t="s">
        <v>344</v>
      </c>
      <c r="B82" s="120" t="s">
        <v>351</v>
      </c>
      <c r="C82" s="421">
        <v>200</v>
      </c>
      <c r="D82" s="153"/>
    </row>
    <row r="83" spans="1:4" ht="30" customHeight="1" thickBot="1" x14ac:dyDescent="0.3">
      <c r="A83" s="124" t="s">
        <v>73</v>
      </c>
      <c r="B83" s="122" t="s">
        <v>443</v>
      </c>
      <c r="C83" s="163">
        <f>C58+C64+C65+C69+C74</f>
        <v>3390</v>
      </c>
      <c r="D83" s="157">
        <f>D58+D64+D65+D69+D74</f>
        <v>0</v>
      </c>
    </row>
    <row r="84" spans="1:4" ht="30" customHeight="1" thickBot="1" x14ac:dyDescent="0.3">
      <c r="A84" s="259"/>
      <c r="B84" s="260" t="s">
        <v>113</v>
      </c>
      <c r="C84" s="159">
        <f>C56+C83</f>
        <v>4432</v>
      </c>
      <c r="D84" s="159">
        <f>D56+D83</f>
        <v>0</v>
      </c>
    </row>
    <row r="85" spans="1:4" ht="30" customHeight="1" thickBot="1" x14ac:dyDescent="0.3">
      <c r="A85" s="255" t="s">
        <v>355</v>
      </c>
      <c r="B85" s="256" t="s">
        <v>122</v>
      </c>
      <c r="C85" s="257">
        <f>C12+C22-C84</f>
        <v>42598</v>
      </c>
      <c r="D85" s="258">
        <f>D12+D22-D84</f>
        <v>0</v>
      </c>
    </row>
    <row r="86" spans="1:4" x14ac:dyDescent="0.25">
      <c r="A86" s="94"/>
      <c r="B86" s="92"/>
      <c r="C86" s="92"/>
      <c r="D86" s="92"/>
    </row>
    <row r="87" spans="1:4" x14ac:dyDescent="0.25">
      <c r="A87" s="426" t="s">
        <v>123</v>
      </c>
      <c r="B87" s="426"/>
      <c r="C87" s="426"/>
      <c r="D87" s="426"/>
    </row>
    <row r="88" spans="1:4" x14ac:dyDescent="0.25">
      <c r="A88" s="427" t="s">
        <v>124</v>
      </c>
      <c r="B88" s="427"/>
      <c r="C88" s="427"/>
      <c r="D88" s="427"/>
    </row>
    <row r="89" spans="1:4" x14ac:dyDescent="0.25">
      <c r="A89" s="125"/>
      <c r="B89" s="125"/>
      <c r="C89" s="125"/>
      <c r="D89" s="125"/>
    </row>
    <row r="90" spans="1:4" x14ac:dyDescent="0.25">
      <c r="A90" s="126"/>
      <c r="B90" s="125"/>
      <c r="C90" s="125"/>
      <c r="D90" s="125"/>
    </row>
    <row r="91" spans="1:4" x14ac:dyDescent="0.25">
      <c r="A91" s="126"/>
      <c r="B91" s="125"/>
      <c r="C91" s="126"/>
      <c r="D91" s="125"/>
    </row>
    <row r="92" spans="1:4" x14ac:dyDescent="0.25">
      <c r="A92" s="425"/>
      <c r="B92" s="425"/>
      <c r="C92" s="425"/>
      <c r="D92" s="425"/>
    </row>
    <row r="93" spans="1:4" x14ac:dyDescent="0.25">
      <c r="A93" s="126"/>
      <c r="B93" s="125"/>
      <c r="C93" s="125"/>
      <c r="D93" s="125"/>
    </row>
    <row r="97" spans="1:4" ht="18.75" x14ac:dyDescent="0.25">
      <c r="A97" s="127"/>
      <c r="B97" s="127"/>
      <c r="C97" s="128"/>
      <c r="D97" s="128"/>
    </row>
    <row r="98" spans="1:4" ht="18.75" x14ac:dyDescent="0.25">
      <c r="A98" s="127"/>
      <c r="B98" s="127"/>
      <c r="C98" s="128"/>
      <c r="D98" s="128"/>
    </row>
  </sheetData>
  <sheetProtection algorithmName="SHA-512" hashValue="F5eBNMEHMQBqs5zMxR/hn9BfFrs3V4InD+pLn0hYH6KvPlMgUkCR5NgSniMpoBCehRb3VyEm60JMF6r3mj9gDQ==" saltValue="pf1dfS08G1Ma3Bmvb3xruA==" spinCount="100000" sheet="1" objects="1" scenarios="1"/>
  <protectedRanges>
    <protectedRange sqref="A8 C12:D12 C14:D21 C26:D28 C30:D32 C34:D36 C38:D40 C42:D44 C46:D51 C59:D64 C66:D68 C70:D73 C75:D82 C53:D55" name="Диапазон1"/>
  </protectedRanges>
  <customSheetViews>
    <customSheetView guid="{23AEB5B2-A565-40DA-8BB4-DD396FC04CB0}" scale="90" showPageBreaks="1" printArea="1" view="pageBreakPreview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r:id="rId1"/>
      <headerFooter>
        <oddFooter>&amp;CСтраница  &amp;P из &amp;N&amp;R&amp;D</oddFooter>
      </headerFooter>
    </customSheetView>
  </customSheetViews>
  <mergeCells count="8">
    <mergeCell ref="A9:D9"/>
    <mergeCell ref="A6:D6"/>
    <mergeCell ref="A92:B92"/>
    <mergeCell ref="C92:D92"/>
    <mergeCell ref="A87:D87"/>
    <mergeCell ref="A88:D88"/>
    <mergeCell ref="A8:D8"/>
    <mergeCell ref="A7:D7"/>
  </mergeCells>
  <phoneticPr fontId="0" type="noConversion"/>
  <dataValidations xWindow="690" yWindow="325" count="4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D8"/>
    <dataValidation type="decimal" allowBlank="1" showInputMessage="1" showErrorMessage="1" error="не более 7 цифр" prompt="поле только для цифр" sqref="C29:D29 C65:D65 C83:D85 C74:D74 C69:D69 C58:D58 C56:D56 C52:D52 C45:D45 C41:D41 C37:D37 C33:D33 C24:D25 C22:D22">
      <formula1>0</formula1>
      <formula2>9999999</formula2>
    </dataValidation>
    <dataValidation type="decimal" allowBlank="1" showInputMessage="1" showErrorMessage="1" error="не более 9 цифр" prompt="поле только для цифр можно указывать отрицательные значения,  заполняется в тысячах рублей" sqref="C12:D12">
      <formula1>-999999999</formula1>
      <formula2>999999999</formula2>
    </dataValidation>
    <dataValidation type="decimal" allowBlank="1" showInputMessage="1" showErrorMessage="1" error="не более 7 цифр" prompt="поле только для цифр. заполняется в тысячах рублей" sqref="C14:D21 C26:D28 C30:D32 C34:D36 C38:D40 C42:D44 C46:D51 C53:D55 C59:D64 C66:D68 C70:D73 C75:D82">
      <formula1>0</formula1>
      <formula2>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portrait" r:id="rId2"/>
  <headerFooter>
    <oddFooter>&amp;CСтраница  &amp;P из &amp;N&amp;R&amp;D</oddFooter>
  </headerFooter>
  <rowBreaks count="1" manualBreakCount="1">
    <brk id="56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tabColor rgb="FFFFFF00"/>
  </sheetPr>
  <dimension ref="A1:G26"/>
  <sheetViews>
    <sheetView view="pageBreakPreview" zoomScale="90" zoomScaleNormal="100" zoomScaleSheetLayoutView="90" workbookViewId="0">
      <selection activeCell="C27" sqref="C27"/>
    </sheetView>
  </sheetViews>
  <sheetFormatPr defaultRowHeight="15" x14ac:dyDescent="0.25"/>
  <cols>
    <col min="1" max="1" width="7.85546875" style="13" customWidth="1"/>
    <col min="2" max="2" width="70.28515625" style="13" customWidth="1"/>
    <col min="3" max="3" width="14" style="13" customWidth="1"/>
    <col min="4" max="4" width="12" style="13" customWidth="1"/>
    <col min="5" max="5" width="3.140625" style="13" customWidth="1"/>
    <col min="6" max="16384" width="9.140625" style="13"/>
  </cols>
  <sheetData>
    <row r="1" spans="1:7" ht="15.75" customHeight="1" x14ac:dyDescent="0.25">
      <c r="B1" s="149"/>
      <c r="C1" s="304" t="s">
        <v>155</v>
      </c>
      <c r="D1" s="249"/>
      <c r="E1" s="249"/>
      <c r="F1" s="249"/>
      <c r="G1" s="249"/>
    </row>
    <row r="2" spans="1:7" ht="15.75" customHeight="1" x14ac:dyDescent="0.25">
      <c r="B2" s="149"/>
      <c r="C2" s="304" t="s">
        <v>222</v>
      </c>
      <c r="D2" s="249"/>
      <c r="E2" s="249"/>
      <c r="F2" s="249"/>
      <c r="G2" s="249"/>
    </row>
    <row r="3" spans="1:7" ht="15.75" customHeight="1" x14ac:dyDescent="0.25">
      <c r="B3" s="149"/>
      <c r="C3" s="304" t="s">
        <v>510</v>
      </c>
      <c r="D3" s="249"/>
      <c r="E3" s="249"/>
      <c r="F3" s="249"/>
      <c r="G3" s="249"/>
    </row>
    <row r="4" spans="1:7" ht="15.75" customHeight="1" x14ac:dyDescent="0.25">
      <c r="B4" s="149"/>
      <c r="C4" s="304" t="s">
        <v>511</v>
      </c>
      <c r="D4" s="249"/>
      <c r="E4" s="249"/>
      <c r="F4" s="249"/>
      <c r="G4" s="249"/>
    </row>
    <row r="6" spans="1:7" x14ac:dyDescent="0.25">
      <c r="A6" s="443" t="s">
        <v>156</v>
      </c>
      <c r="B6" s="443"/>
      <c r="C6" s="443"/>
    </row>
    <row r="7" spans="1:7" ht="15.75" x14ac:dyDescent="0.25">
      <c r="A7" s="541" t="s">
        <v>356</v>
      </c>
      <c r="B7" s="542"/>
      <c r="C7" s="542"/>
      <c r="D7" s="1"/>
      <c r="E7" s="1"/>
      <c r="F7" s="1"/>
    </row>
    <row r="8" spans="1:7" x14ac:dyDescent="0.25">
      <c r="A8" s="443" t="s">
        <v>723</v>
      </c>
      <c r="B8" s="443"/>
      <c r="C8" s="443"/>
    </row>
    <row r="9" spans="1:7" ht="15.75" thickBot="1" x14ac:dyDescent="0.3">
      <c r="A9" s="540"/>
      <c r="B9" s="540"/>
      <c r="C9" s="540"/>
    </row>
    <row r="10" spans="1:7" ht="26.1" customHeight="1" thickBot="1" x14ac:dyDescent="0.3">
      <c r="A10" s="42" t="s">
        <v>2</v>
      </c>
      <c r="B10" s="43" t="s">
        <v>0</v>
      </c>
      <c r="C10" s="30" t="s">
        <v>400</v>
      </c>
    </row>
    <row r="11" spans="1:7" ht="26.1" customHeight="1" x14ac:dyDescent="0.25">
      <c r="A11" s="44">
        <v>1</v>
      </c>
      <c r="B11" s="45" t="s">
        <v>526</v>
      </c>
      <c r="C11" s="381">
        <f>SUM(C12:C13)</f>
        <v>0</v>
      </c>
    </row>
    <row r="12" spans="1:7" ht="26.1" customHeight="1" x14ac:dyDescent="0.25">
      <c r="A12" s="37" t="s">
        <v>11</v>
      </c>
      <c r="B12" s="46" t="s">
        <v>385</v>
      </c>
      <c r="C12" s="22">
        <v>0</v>
      </c>
    </row>
    <row r="13" spans="1:7" ht="26.1" customHeight="1" thickBot="1" x14ac:dyDescent="0.3">
      <c r="A13" s="38" t="s">
        <v>14</v>
      </c>
      <c r="B13" s="47" t="s">
        <v>386</v>
      </c>
      <c r="C13" s="23">
        <v>0</v>
      </c>
    </row>
    <row r="14" spans="1:7" ht="26.1" customHeight="1" thickBot="1" x14ac:dyDescent="0.3">
      <c r="A14" s="48" t="s">
        <v>199</v>
      </c>
      <c r="B14" s="49" t="s">
        <v>522</v>
      </c>
      <c r="C14" s="41">
        <v>0</v>
      </c>
    </row>
    <row r="15" spans="1:7" ht="26.1" customHeight="1" thickBot="1" x14ac:dyDescent="0.3">
      <c r="A15" s="378" t="s">
        <v>205</v>
      </c>
      <c r="B15" s="379" t="s">
        <v>523</v>
      </c>
      <c r="C15" s="380">
        <v>0</v>
      </c>
    </row>
    <row r="16" spans="1:7" ht="26.1" customHeight="1" thickBot="1" x14ac:dyDescent="0.3">
      <c r="A16" s="48" t="s">
        <v>164</v>
      </c>
      <c r="B16" s="49" t="s">
        <v>157</v>
      </c>
      <c r="C16" s="41">
        <v>1</v>
      </c>
    </row>
    <row r="17" spans="1:3" ht="26.1" customHeight="1" thickBot="1" x14ac:dyDescent="0.3">
      <c r="A17" s="48" t="s">
        <v>165</v>
      </c>
      <c r="B17" s="49" t="s">
        <v>158</v>
      </c>
      <c r="C17" s="41">
        <v>0</v>
      </c>
    </row>
    <row r="18" spans="1:3" ht="26.1" customHeight="1" x14ac:dyDescent="0.25">
      <c r="A18" s="50" t="s">
        <v>175</v>
      </c>
      <c r="B18" s="45" t="s">
        <v>524</v>
      </c>
      <c r="C18" s="381">
        <f>SUM(C19:C21)</f>
        <v>0</v>
      </c>
    </row>
    <row r="19" spans="1:3" ht="26.1" customHeight="1" x14ac:dyDescent="0.25">
      <c r="A19" s="37" t="s">
        <v>670</v>
      </c>
      <c r="B19" s="46" t="s">
        <v>389</v>
      </c>
      <c r="C19" s="22">
        <v>0</v>
      </c>
    </row>
    <row r="20" spans="1:3" ht="26.1" customHeight="1" x14ac:dyDescent="0.25">
      <c r="A20" s="37" t="s">
        <v>671</v>
      </c>
      <c r="B20" s="46" t="s">
        <v>390</v>
      </c>
      <c r="C20" s="22">
        <v>0</v>
      </c>
    </row>
    <row r="21" spans="1:3" ht="26.1" customHeight="1" thickBot="1" x14ac:dyDescent="0.3">
      <c r="A21" s="38" t="s">
        <v>672</v>
      </c>
      <c r="B21" s="47" t="s">
        <v>328</v>
      </c>
      <c r="C21" s="23">
        <v>0</v>
      </c>
    </row>
    <row r="22" spans="1:3" ht="26.1" customHeight="1" x14ac:dyDescent="0.25">
      <c r="A22" s="50" t="s">
        <v>176</v>
      </c>
      <c r="B22" s="45" t="s">
        <v>159</v>
      </c>
      <c r="C22" s="24">
        <v>0</v>
      </c>
    </row>
    <row r="23" spans="1:3" ht="26.1" customHeight="1" thickBot="1" x14ac:dyDescent="0.3">
      <c r="A23" s="38" t="s">
        <v>673</v>
      </c>
      <c r="B23" s="51" t="s">
        <v>387</v>
      </c>
      <c r="C23" s="23">
        <v>0</v>
      </c>
    </row>
    <row r="24" spans="1:3" ht="26.1" customHeight="1" x14ac:dyDescent="0.25">
      <c r="A24" s="50" t="s">
        <v>178</v>
      </c>
      <c r="B24" s="45" t="s">
        <v>525</v>
      </c>
      <c r="C24" s="381">
        <f>SUM(C25:C26)</f>
        <v>1</v>
      </c>
    </row>
    <row r="25" spans="1:3" ht="26.1" customHeight="1" x14ac:dyDescent="0.25">
      <c r="A25" s="37" t="s">
        <v>674</v>
      </c>
      <c r="B25" s="46" t="s">
        <v>391</v>
      </c>
      <c r="C25" s="22">
        <v>0</v>
      </c>
    </row>
    <row r="26" spans="1:3" ht="26.1" customHeight="1" thickBot="1" x14ac:dyDescent="0.3">
      <c r="A26" s="38" t="s">
        <v>675</v>
      </c>
      <c r="B26" s="47" t="s">
        <v>388</v>
      </c>
      <c r="C26" s="23">
        <v>1</v>
      </c>
    </row>
  </sheetData>
  <sheetProtection algorithmName="SHA-512" hashValue="7c8YrW8dQ3HjijJU7kLK93y2OXaCrebBq8L779LLDdjc/Z1hksoDwPD+H3ugpXbevyhbKPRy/SdhWQJtMURtzQ==" saltValue="Wfl/wwlV+AaHoKyMLjoQQA==" spinCount="100000" sheet="1" objects="1" scenarios="1"/>
  <protectedRanges>
    <protectedRange sqref="A8 C12:C17 C19:C23 C25:C26" name="Диапазон1"/>
  </protectedRanges>
  <customSheetViews>
    <customSheetView guid="{23AEB5B2-A565-40DA-8BB4-DD396FC04CB0}" scale="90" showPageBreaks="1" view="pageBreakPreview" topLeftCell="A4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r:id="rId1"/>
    </customSheetView>
  </customSheetViews>
  <mergeCells count="4">
    <mergeCell ref="A6:C6"/>
    <mergeCell ref="A8:C8"/>
    <mergeCell ref="A9:C9"/>
    <mergeCell ref="A7:C7"/>
  </mergeCells>
  <phoneticPr fontId="0" type="noConversion"/>
  <dataValidations xWindow="603" yWindow="315" count="2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C8"/>
    <dataValidation type="decimal" allowBlank="1" showInputMessage="1" showErrorMessage="1" error="не более 7 цифр" prompt="поле только для цифр" sqref="C25:C26 C19:C23 C12:C17">
      <formula1>0</formula1>
      <formula2>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tabColor rgb="FFFFFF00"/>
  </sheetPr>
  <dimension ref="A1:D26"/>
  <sheetViews>
    <sheetView view="pageBreakPreview" zoomScale="90" zoomScaleNormal="100" zoomScaleSheetLayoutView="90" workbookViewId="0">
      <selection activeCell="B21" sqref="B21:B26"/>
    </sheetView>
  </sheetViews>
  <sheetFormatPr defaultRowHeight="15" x14ac:dyDescent="0.25"/>
  <cols>
    <col min="1" max="1" width="6.28515625" customWidth="1"/>
    <col min="2" max="2" width="73.140625" customWidth="1"/>
    <col min="3" max="3" width="18.85546875" customWidth="1"/>
  </cols>
  <sheetData>
    <row r="1" spans="1:4" ht="15" customHeight="1" x14ac:dyDescent="0.25">
      <c r="A1" s="13"/>
      <c r="B1" s="149"/>
      <c r="C1" s="304" t="s">
        <v>449</v>
      </c>
      <c r="D1" s="250"/>
    </row>
    <row r="2" spans="1:4" ht="15" customHeight="1" x14ac:dyDescent="0.25">
      <c r="A2" s="13"/>
      <c r="B2" s="149"/>
      <c r="C2" s="304" t="s">
        <v>222</v>
      </c>
      <c r="D2" s="250"/>
    </row>
    <row r="3" spans="1:4" ht="15" customHeight="1" x14ac:dyDescent="0.25">
      <c r="A3" s="13"/>
      <c r="B3" s="149"/>
      <c r="C3" s="304" t="s">
        <v>510</v>
      </c>
      <c r="D3" s="250"/>
    </row>
    <row r="4" spans="1:4" ht="15" customHeight="1" x14ac:dyDescent="0.25">
      <c r="A4" s="13"/>
      <c r="B4" s="149"/>
      <c r="C4" s="304" t="s">
        <v>511</v>
      </c>
      <c r="D4" s="250"/>
    </row>
    <row r="5" spans="1:4" ht="15" customHeight="1" x14ac:dyDescent="0.25">
      <c r="A5" s="13"/>
      <c r="B5" s="13"/>
      <c r="C5" s="21"/>
    </row>
    <row r="6" spans="1:4" ht="15" customHeight="1" x14ac:dyDescent="0.25">
      <c r="A6" s="543" t="s">
        <v>479</v>
      </c>
      <c r="B6" s="543"/>
      <c r="C6" s="543"/>
    </row>
    <row r="7" spans="1:4" ht="15" customHeight="1" x14ac:dyDescent="0.25">
      <c r="A7" s="552" t="s">
        <v>356</v>
      </c>
      <c r="B7" s="552"/>
      <c r="C7" s="552"/>
    </row>
    <row r="8" spans="1:4" ht="15" customHeight="1" x14ac:dyDescent="0.25">
      <c r="A8" s="443" t="s">
        <v>723</v>
      </c>
      <c r="B8" s="443"/>
      <c r="C8" s="443"/>
    </row>
    <row r="9" spans="1:4" ht="15" customHeight="1" thickBot="1" x14ac:dyDescent="0.3">
      <c r="A9" s="540"/>
      <c r="B9" s="540"/>
      <c r="C9" s="540"/>
    </row>
    <row r="10" spans="1:4" ht="30" customHeight="1" thickBot="1" x14ac:dyDescent="0.3">
      <c r="A10" s="219" t="s">
        <v>9</v>
      </c>
      <c r="B10" s="220" t="s">
        <v>10</v>
      </c>
      <c r="C10" s="221" t="s">
        <v>160</v>
      </c>
    </row>
    <row r="11" spans="1:4" ht="30" customHeight="1" thickBot="1" x14ac:dyDescent="0.3">
      <c r="A11" s="222">
        <v>1</v>
      </c>
      <c r="B11" s="223" t="s">
        <v>361</v>
      </c>
      <c r="C11" s="224" t="s">
        <v>726</v>
      </c>
    </row>
    <row r="12" spans="1:4" ht="30" customHeight="1" thickBot="1" x14ac:dyDescent="0.3">
      <c r="A12" s="222">
        <v>2</v>
      </c>
      <c r="B12" s="225" t="s">
        <v>480</v>
      </c>
      <c r="C12" s="224">
        <v>1</v>
      </c>
    </row>
    <row r="13" spans="1:4" ht="30" customHeight="1" x14ac:dyDescent="0.25">
      <c r="A13" s="226">
        <v>3</v>
      </c>
      <c r="B13" s="227" t="s">
        <v>161</v>
      </c>
      <c r="C13" s="228">
        <f>SUM(C14:C17)</f>
        <v>1162</v>
      </c>
    </row>
    <row r="14" spans="1:4" ht="30" customHeight="1" x14ac:dyDescent="0.25">
      <c r="A14" s="216" t="s">
        <v>21</v>
      </c>
      <c r="B14" s="151" t="s">
        <v>481</v>
      </c>
      <c r="C14" s="415">
        <v>662</v>
      </c>
    </row>
    <row r="15" spans="1:4" ht="30" customHeight="1" x14ac:dyDescent="0.25">
      <c r="A15" s="216" t="s">
        <v>134</v>
      </c>
      <c r="B15" s="151" t="s">
        <v>482</v>
      </c>
      <c r="C15" s="415">
        <v>0</v>
      </c>
    </row>
    <row r="16" spans="1:4" ht="30" customHeight="1" x14ac:dyDescent="0.25">
      <c r="A16" s="216" t="s">
        <v>203</v>
      </c>
      <c r="B16" s="151" t="s">
        <v>483</v>
      </c>
      <c r="C16" s="415">
        <v>500</v>
      </c>
    </row>
    <row r="17" spans="1:3" ht="30" customHeight="1" thickBot="1" x14ac:dyDescent="0.3">
      <c r="A17" s="217" t="s">
        <v>352</v>
      </c>
      <c r="B17" s="218" t="s">
        <v>484</v>
      </c>
      <c r="C17" s="416">
        <v>0</v>
      </c>
    </row>
    <row r="18" spans="1:3" ht="30" customHeight="1" thickBot="1" x14ac:dyDescent="0.3">
      <c r="A18" s="229" t="s">
        <v>205</v>
      </c>
      <c r="B18" s="225" t="s">
        <v>512</v>
      </c>
      <c r="C18" s="417">
        <v>535</v>
      </c>
    </row>
    <row r="19" spans="1:3" ht="30" customHeight="1" x14ac:dyDescent="0.25">
      <c r="A19" s="226" t="s">
        <v>272</v>
      </c>
      <c r="B19" s="227" t="s">
        <v>163</v>
      </c>
      <c r="C19" s="418">
        <v>1</v>
      </c>
    </row>
    <row r="20" spans="1:3" ht="30" customHeight="1" thickBot="1" x14ac:dyDescent="0.3">
      <c r="A20" s="217" t="s">
        <v>490</v>
      </c>
      <c r="B20" s="218" t="s">
        <v>487</v>
      </c>
      <c r="C20" s="416">
        <v>0</v>
      </c>
    </row>
    <row r="21" spans="1:3" ht="30" customHeight="1" x14ac:dyDescent="0.25">
      <c r="A21" s="544">
        <v>6</v>
      </c>
      <c r="B21" s="548" t="s">
        <v>162</v>
      </c>
      <c r="C21" s="269" t="s">
        <v>727</v>
      </c>
    </row>
    <row r="22" spans="1:3" ht="30" customHeight="1" x14ac:dyDescent="0.25">
      <c r="A22" s="545"/>
      <c r="B22" s="549"/>
      <c r="C22" s="419" t="s">
        <v>728</v>
      </c>
    </row>
    <row r="23" spans="1:3" s="241" customFormat="1" ht="30" customHeight="1" x14ac:dyDescent="0.25">
      <c r="A23" s="546"/>
      <c r="B23" s="550"/>
      <c r="C23" s="420" t="s">
        <v>729</v>
      </c>
    </row>
    <row r="24" spans="1:3" s="241" customFormat="1" ht="30" customHeight="1" x14ac:dyDescent="0.25">
      <c r="A24" s="546"/>
      <c r="B24" s="550"/>
      <c r="C24" s="420" t="s">
        <v>730</v>
      </c>
    </row>
    <row r="25" spans="1:3" s="241" customFormat="1" ht="30" customHeight="1" x14ac:dyDescent="0.25">
      <c r="A25" s="546"/>
      <c r="B25" s="550"/>
      <c r="C25" s="420" t="s">
        <v>731</v>
      </c>
    </row>
    <row r="26" spans="1:3" ht="30" customHeight="1" thickBot="1" x14ac:dyDescent="0.3">
      <c r="A26" s="547"/>
      <c r="B26" s="551"/>
      <c r="C26" s="230" t="s">
        <v>5</v>
      </c>
    </row>
  </sheetData>
  <sheetProtection algorithmName="SHA-512" hashValue="+Fy+aJ5CPjZ9vC1PDEUtxD0OsoYkq7ujYIbkBfbqdYJdRUfo1PHTcFfmhbneOaUn3DqEicPtCSY6MZxHHmN/iQ==" saltValue="fqrspBJg2TtDN+L66MjB+w==" spinCount="100000" sheet="1" insertRows="0"/>
  <protectedRanges>
    <protectedRange sqref="A8 C11:C12 C14:C45" name="Диапазон1"/>
  </protectedRanges>
  <customSheetViews>
    <customSheetView guid="{23AEB5B2-A565-40DA-8BB4-DD396FC04CB0}" scale="90" showPageBreaks="1" view="pageBreakPreview">
      <selection activeCell="G11" sqref="G11"/>
      <pageMargins left="0.23622047244094491" right="3.937007874015748E-2" top="0.74803149606299213" bottom="0.74803149606299213" header="0.31496062992125984" footer="0.31496062992125984"/>
      <pageSetup paperSize="9" orientation="portrait" r:id="rId1"/>
    </customSheetView>
  </customSheetViews>
  <mergeCells count="6">
    <mergeCell ref="A6:C6"/>
    <mergeCell ref="A8:C8"/>
    <mergeCell ref="A9:C9"/>
    <mergeCell ref="A21:A26"/>
    <mergeCell ref="B21:B26"/>
    <mergeCell ref="A7:C7"/>
  </mergeCells>
  <phoneticPr fontId="0" type="noConversion"/>
  <dataValidations xWindow="849" yWindow="352" count="2">
    <dataValidation type="whole" allowBlank="1" showInputMessage="1" showErrorMessage="1" error="не более 7 цифр" prompt="поле только для цифр" sqref="C12:C20">
      <formula1>0</formula1>
      <formula2>9999999</formula2>
    </dataValidation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C8"/>
  </dataValidations>
  <pageMargins left="0.23622047244094491" right="3.937007874015748E-2" top="0.74803149606299213" bottom="0.74803149606299213" header="0.31496062992125984" footer="0.31496062992125984"/>
  <pageSetup paperSize="9" scale="93" orientation="portrait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>
    <tabColor theme="7" tint="-0.249977111117893"/>
  </sheetPr>
  <dimension ref="A1:F68"/>
  <sheetViews>
    <sheetView view="pageBreakPreview" topLeftCell="A55" zoomScale="90" zoomScaleNormal="100" zoomScaleSheetLayoutView="90" workbookViewId="0">
      <selection activeCell="I47" sqref="I47"/>
    </sheetView>
  </sheetViews>
  <sheetFormatPr defaultRowHeight="15" x14ac:dyDescent="0.25"/>
  <cols>
    <col min="1" max="1" width="9.5703125" style="9" customWidth="1"/>
    <col min="2" max="2" width="71.42578125" customWidth="1"/>
    <col min="3" max="3" width="15.7109375" customWidth="1"/>
    <col min="4" max="6" width="15.7109375" style="241" customWidth="1"/>
    <col min="7" max="8" width="9.140625" customWidth="1"/>
  </cols>
  <sheetData>
    <row r="1" spans="1:6" ht="15" customHeight="1" x14ac:dyDescent="0.25">
      <c r="A1" s="20"/>
      <c r="B1" s="148"/>
      <c r="C1" s="145"/>
      <c r="D1" s="145"/>
      <c r="E1" s="553" t="s">
        <v>450</v>
      </c>
      <c r="F1" s="553"/>
    </row>
    <row r="2" spans="1:6" ht="15" customHeight="1" x14ac:dyDescent="0.25">
      <c r="A2" s="20"/>
      <c r="B2" s="148"/>
      <c r="C2" s="145"/>
      <c r="D2" s="145"/>
      <c r="E2" s="553" t="s">
        <v>222</v>
      </c>
      <c r="F2" s="553"/>
    </row>
    <row r="3" spans="1:6" ht="15" customHeight="1" x14ac:dyDescent="0.25">
      <c r="A3" s="20"/>
      <c r="B3" s="148"/>
      <c r="C3" s="145"/>
      <c r="D3" s="145"/>
      <c r="E3" s="553" t="s">
        <v>510</v>
      </c>
      <c r="F3" s="553"/>
    </row>
    <row r="4" spans="1:6" ht="15" customHeight="1" x14ac:dyDescent="0.25">
      <c r="A4" s="20"/>
      <c r="B4" s="148"/>
      <c r="C4" s="145"/>
      <c r="D4" s="145"/>
      <c r="E4" s="553" t="s">
        <v>511</v>
      </c>
      <c r="F4" s="553"/>
    </row>
    <row r="5" spans="1:6" ht="15" customHeight="1" x14ac:dyDescent="0.25">
      <c r="A5" s="20"/>
      <c r="B5" s="13"/>
      <c r="C5" s="13"/>
      <c r="D5" s="13"/>
      <c r="E5" s="13"/>
      <c r="F5" s="13"/>
    </row>
    <row r="6" spans="1:6" ht="33" customHeight="1" x14ac:dyDescent="0.25">
      <c r="A6" s="562" t="s">
        <v>613</v>
      </c>
      <c r="B6" s="563"/>
      <c r="C6" s="563"/>
      <c r="D6" s="563"/>
      <c r="E6" s="563"/>
      <c r="F6" s="563"/>
    </row>
    <row r="7" spans="1:6" ht="15" customHeight="1" x14ac:dyDescent="0.25">
      <c r="A7" s="564" t="s">
        <v>380</v>
      </c>
      <c r="B7" s="564"/>
      <c r="C7" s="564"/>
      <c r="D7" s="564"/>
      <c r="E7" s="564"/>
      <c r="F7" s="564"/>
    </row>
    <row r="8" spans="1:6" ht="15" customHeight="1" x14ac:dyDescent="0.25">
      <c r="A8" s="565" t="s">
        <v>723</v>
      </c>
      <c r="B8" s="565"/>
      <c r="C8" s="565"/>
      <c r="D8" s="565"/>
      <c r="E8" s="565"/>
      <c r="F8" s="565"/>
    </row>
    <row r="9" spans="1:6" ht="15" customHeight="1" x14ac:dyDescent="0.25">
      <c r="A9" s="554"/>
      <c r="B9" s="554"/>
      <c r="C9" s="554"/>
      <c r="D9" s="244"/>
      <c r="E9" s="244"/>
      <c r="F9" s="244"/>
    </row>
    <row r="10" spans="1:6" s="241" customFormat="1" ht="27.75" customHeight="1" x14ac:dyDescent="0.25">
      <c r="A10" s="555" t="s">
        <v>2</v>
      </c>
      <c r="B10" s="557" t="s">
        <v>10</v>
      </c>
      <c r="C10" s="559" t="s">
        <v>147</v>
      </c>
      <c r="D10" s="560"/>
      <c r="E10" s="560"/>
      <c r="F10" s="561"/>
    </row>
    <row r="11" spans="1:6" ht="103.5" customHeight="1" thickBot="1" x14ac:dyDescent="0.3">
      <c r="A11" s="556"/>
      <c r="B11" s="558"/>
      <c r="C11" s="382" t="s">
        <v>615</v>
      </c>
      <c r="D11" s="382" t="s">
        <v>616</v>
      </c>
      <c r="E11" s="383" t="s">
        <v>624</v>
      </c>
      <c r="F11" s="384" t="s">
        <v>612</v>
      </c>
    </row>
    <row r="12" spans="1:6" ht="30" customHeight="1" thickBot="1" x14ac:dyDescent="0.3">
      <c r="A12" s="53">
        <v>1</v>
      </c>
      <c r="B12" s="270" t="s">
        <v>445</v>
      </c>
      <c r="C12" s="280">
        <f>C13+C14+C42+C45+C53+C54+C55</f>
        <v>26657</v>
      </c>
      <c r="D12" s="280">
        <f>D13+D14+D42+D45+D53+D54+D55</f>
        <v>64534.999999999993</v>
      </c>
      <c r="E12" s="280">
        <f>E13+E14+E42+E45+E53+E54+E55</f>
        <v>0</v>
      </c>
      <c r="F12" s="152">
        <f>E12+D12+C12</f>
        <v>91192</v>
      </c>
    </row>
    <row r="13" spans="1:6" ht="30" customHeight="1" thickBot="1" x14ac:dyDescent="0.3">
      <c r="A13" s="48" t="s">
        <v>11</v>
      </c>
      <c r="B13" s="271" t="s">
        <v>619</v>
      </c>
      <c r="C13" s="385">
        <v>858.5</v>
      </c>
      <c r="D13" s="385">
        <v>0</v>
      </c>
      <c r="E13" s="385">
        <v>0</v>
      </c>
      <c r="F13" s="152">
        <f>E13+D13+C13</f>
        <v>858.5</v>
      </c>
    </row>
    <row r="14" spans="1:6" ht="30" customHeight="1" x14ac:dyDescent="0.25">
      <c r="A14" s="50" t="s">
        <v>14</v>
      </c>
      <c r="B14" s="45" t="s">
        <v>620</v>
      </c>
      <c r="C14" s="281">
        <f>SUM(C15:C22,C30,C38:C41)</f>
        <v>24514.7</v>
      </c>
      <c r="D14" s="281">
        <f>SUM(D15:D22,D30,D38:D41)</f>
        <v>64534.999999999993</v>
      </c>
      <c r="E14" s="281">
        <f>SUM(E15:E22,E30,E38:E41)</f>
        <v>0</v>
      </c>
      <c r="F14" s="282">
        <f t="shared" ref="F14:F68" si="0">E14+D14+C14</f>
        <v>89049.7</v>
      </c>
    </row>
    <row r="15" spans="1:6" ht="30" customHeight="1" x14ac:dyDescent="0.25">
      <c r="A15" s="36" t="s">
        <v>36</v>
      </c>
      <c r="B15" s="272" t="s">
        <v>139</v>
      </c>
      <c r="C15" s="386">
        <v>4258</v>
      </c>
      <c r="D15" s="386">
        <v>0</v>
      </c>
      <c r="E15" s="386">
        <v>0</v>
      </c>
      <c r="F15" s="284">
        <f t="shared" si="0"/>
        <v>4258</v>
      </c>
    </row>
    <row r="16" spans="1:6" ht="30" customHeight="1" x14ac:dyDescent="0.25">
      <c r="A16" s="37" t="s">
        <v>37</v>
      </c>
      <c r="B16" s="252" t="s">
        <v>38</v>
      </c>
      <c r="C16" s="387"/>
      <c r="D16" s="387">
        <v>0</v>
      </c>
      <c r="E16" s="387">
        <v>0</v>
      </c>
      <c r="F16" s="284">
        <f t="shared" si="0"/>
        <v>0</v>
      </c>
    </row>
    <row r="17" spans="1:6" ht="30" customHeight="1" x14ac:dyDescent="0.25">
      <c r="A17" s="37" t="s">
        <v>39</v>
      </c>
      <c r="B17" s="252" t="s">
        <v>40</v>
      </c>
      <c r="C17" s="387">
        <v>3512.1</v>
      </c>
      <c r="D17" s="387">
        <v>38952.6</v>
      </c>
      <c r="E17" s="387">
        <v>0</v>
      </c>
      <c r="F17" s="284">
        <f t="shared" si="0"/>
        <v>42464.7</v>
      </c>
    </row>
    <row r="18" spans="1:6" ht="30" customHeight="1" x14ac:dyDescent="0.25">
      <c r="A18" s="37" t="s">
        <v>41</v>
      </c>
      <c r="B18" s="252" t="s">
        <v>42</v>
      </c>
      <c r="C18" s="387">
        <v>3543</v>
      </c>
      <c r="D18" s="387">
        <v>0</v>
      </c>
      <c r="E18" s="387">
        <v>0</v>
      </c>
      <c r="F18" s="284">
        <f t="shared" si="0"/>
        <v>3543</v>
      </c>
    </row>
    <row r="19" spans="1:6" ht="30" customHeight="1" x14ac:dyDescent="0.25">
      <c r="A19" s="37" t="s">
        <v>43</v>
      </c>
      <c r="B19" s="252" t="s">
        <v>44</v>
      </c>
      <c r="C19" s="387">
        <v>399</v>
      </c>
      <c r="D19" s="387">
        <v>0</v>
      </c>
      <c r="E19" s="387">
        <v>0</v>
      </c>
      <c r="F19" s="284">
        <f t="shared" si="0"/>
        <v>399</v>
      </c>
    </row>
    <row r="20" spans="1:6" ht="30" customHeight="1" x14ac:dyDescent="0.25">
      <c r="A20" s="37" t="s">
        <v>45</v>
      </c>
      <c r="B20" s="252" t="s">
        <v>46</v>
      </c>
      <c r="C20" s="387">
        <v>510.5</v>
      </c>
      <c r="D20" s="387">
        <v>161.9</v>
      </c>
      <c r="E20" s="387">
        <v>0</v>
      </c>
      <c r="F20" s="284">
        <f t="shared" si="0"/>
        <v>672.4</v>
      </c>
    </row>
    <row r="21" spans="1:6" ht="30" customHeight="1" x14ac:dyDescent="0.25">
      <c r="A21" s="37" t="s">
        <v>47</v>
      </c>
      <c r="B21" s="252" t="s">
        <v>48</v>
      </c>
      <c r="C21" s="387">
        <v>812.3</v>
      </c>
      <c r="D21" s="387">
        <v>117.6</v>
      </c>
      <c r="E21" s="387">
        <v>0</v>
      </c>
      <c r="F21" s="284">
        <f t="shared" si="0"/>
        <v>929.9</v>
      </c>
    </row>
    <row r="22" spans="1:6" ht="30" customHeight="1" x14ac:dyDescent="0.25">
      <c r="A22" s="37" t="s">
        <v>49</v>
      </c>
      <c r="B22" s="273" t="s">
        <v>50</v>
      </c>
      <c r="C22" s="279">
        <f>SUM(C23:C29)</f>
        <v>3126.7</v>
      </c>
      <c r="D22" s="279">
        <f>SUM(D23:D29)</f>
        <v>24319.799999999996</v>
      </c>
      <c r="E22" s="279">
        <f>SUM(E23:E29)</f>
        <v>0</v>
      </c>
      <c r="F22" s="284">
        <f t="shared" si="0"/>
        <v>27446.499999999996</v>
      </c>
    </row>
    <row r="23" spans="1:6" ht="30" customHeight="1" x14ac:dyDescent="0.25">
      <c r="A23" s="37"/>
      <c r="B23" s="252" t="s">
        <v>362</v>
      </c>
      <c r="C23" s="387">
        <v>2766.7</v>
      </c>
      <c r="D23" s="387">
        <v>5350.9</v>
      </c>
      <c r="E23" s="387">
        <v>0</v>
      </c>
      <c r="F23" s="284">
        <f t="shared" si="0"/>
        <v>8117.5999999999995</v>
      </c>
    </row>
    <row r="24" spans="1:6" ht="30" customHeight="1" x14ac:dyDescent="0.25">
      <c r="A24" s="37"/>
      <c r="B24" s="252" t="s">
        <v>140</v>
      </c>
      <c r="C24" s="387">
        <v>0</v>
      </c>
      <c r="D24" s="387">
        <v>15155.3</v>
      </c>
      <c r="E24" s="387">
        <v>0</v>
      </c>
      <c r="F24" s="284">
        <f t="shared" si="0"/>
        <v>15155.3</v>
      </c>
    </row>
    <row r="25" spans="1:6" ht="30" customHeight="1" x14ac:dyDescent="0.25">
      <c r="A25" s="37"/>
      <c r="B25" s="252" t="s">
        <v>141</v>
      </c>
      <c r="C25" s="387">
        <v>0</v>
      </c>
      <c r="D25" s="387">
        <v>0</v>
      </c>
      <c r="E25" s="387">
        <v>0</v>
      </c>
      <c r="F25" s="284">
        <f t="shared" si="0"/>
        <v>0</v>
      </c>
    </row>
    <row r="26" spans="1:6" ht="30" customHeight="1" x14ac:dyDescent="0.25">
      <c r="A26" s="37"/>
      <c r="B26" s="252" t="s">
        <v>142</v>
      </c>
      <c r="C26" s="387">
        <v>0</v>
      </c>
      <c r="D26" s="387">
        <v>0</v>
      </c>
      <c r="E26" s="387">
        <v>0</v>
      </c>
      <c r="F26" s="284">
        <f t="shared" si="0"/>
        <v>0</v>
      </c>
    </row>
    <row r="27" spans="1:6" ht="30" customHeight="1" x14ac:dyDescent="0.25">
      <c r="A27" s="37"/>
      <c r="B27" s="252" t="s">
        <v>143</v>
      </c>
      <c r="C27" s="387">
        <v>0</v>
      </c>
      <c r="D27" s="387">
        <v>0</v>
      </c>
      <c r="E27" s="387">
        <v>0</v>
      </c>
      <c r="F27" s="284">
        <f t="shared" si="0"/>
        <v>0</v>
      </c>
    </row>
    <row r="28" spans="1:6" ht="30" customHeight="1" x14ac:dyDescent="0.25">
      <c r="A28" s="37"/>
      <c r="B28" s="252" t="s">
        <v>144</v>
      </c>
      <c r="C28" s="387">
        <v>0</v>
      </c>
      <c r="D28" s="387">
        <v>0</v>
      </c>
      <c r="E28" s="387">
        <v>0</v>
      </c>
      <c r="F28" s="284">
        <f t="shared" si="0"/>
        <v>0</v>
      </c>
    </row>
    <row r="29" spans="1:6" ht="30" customHeight="1" x14ac:dyDescent="0.25">
      <c r="A29" s="37"/>
      <c r="B29" s="252" t="s">
        <v>145</v>
      </c>
      <c r="C29" s="387">
        <v>360</v>
      </c>
      <c r="D29" s="387">
        <v>3813.6</v>
      </c>
      <c r="E29" s="387">
        <v>0</v>
      </c>
      <c r="F29" s="284">
        <f t="shared" si="0"/>
        <v>4173.6000000000004</v>
      </c>
    </row>
    <row r="30" spans="1:6" ht="30" customHeight="1" x14ac:dyDescent="0.25">
      <c r="A30" s="37" t="s">
        <v>51</v>
      </c>
      <c r="B30" s="273" t="s">
        <v>52</v>
      </c>
      <c r="C30" s="279">
        <f>SUM(C31:C37)</f>
        <v>7351.2</v>
      </c>
      <c r="D30" s="279">
        <f>SUM(D31:D37)</f>
        <v>983.09999999999991</v>
      </c>
      <c r="E30" s="279">
        <f>SUM(E31:E37)</f>
        <v>0</v>
      </c>
      <c r="F30" s="284">
        <f t="shared" si="0"/>
        <v>8334.2999999999993</v>
      </c>
    </row>
    <row r="31" spans="1:6" ht="30" customHeight="1" x14ac:dyDescent="0.25">
      <c r="A31" s="37"/>
      <c r="B31" s="252" t="s">
        <v>362</v>
      </c>
      <c r="C31" s="387">
        <v>7351.2</v>
      </c>
      <c r="D31" s="387">
        <v>393.2</v>
      </c>
      <c r="E31" s="387">
        <v>0</v>
      </c>
      <c r="F31" s="284">
        <f t="shared" si="0"/>
        <v>7744.4</v>
      </c>
    </row>
    <row r="32" spans="1:6" ht="30" customHeight="1" x14ac:dyDescent="0.25">
      <c r="A32" s="37"/>
      <c r="B32" s="252" t="s">
        <v>140</v>
      </c>
      <c r="C32" s="387">
        <v>0</v>
      </c>
      <c r="D32" s="387">
        <v>393.2</v>
      </c>
      <c r="E32" s="387">
        <v>0</v>
      </c>
      <c r="F32" s="284">
        <f t="shared" si="0"/>
        <v>393.2</v>
      </c>
    </row>
    <row r="33" spans="1:6" ht="30" customHeight="1" x14ac:dyDescent="0.25">
      <c r="A33" s="37"/>
      <c r="B33" s="252" t="s">
        <v>141</v>
      </c>
      <c r="C33" s="387">
        <v>0</v>
      </c>
      <c r="D33" s="387">
        <v>196.7</v>
      </c>
      <c r="E33" s="387">
        <v>0</v>
      </c>
      <c r="F33" s="284">
        <f t="shared" si="0"/>
        <v>196.7</v>
      </c>
    </row>
    <row r="34" spans="1:6" ht="30" customHeight="1" x14ac:dyDescent="0.25">
      <c r="A34" s="37"/>
      <c r="B34" s="252" t="s">
        <v>142</v>
      </c>
      <c r="C34" s="387">
        <v>0</v>
      </c>
      <c r="D34" s="387">
        <v>0</v>
      </c>
      <c r="E34" s="387">
        <v>0</v>
      </c>
      <c r="F34" s="284">
        <f t="shared" si="0"/>
        <v>0</v>
      </c>
    </row>
    <row r="35" spans="1:6" ht="30" customHeight="1" x14ac:dyDescent="0.25">
      <c r="A35" s="37"/>
      <c r="B35" s="252" t="s">
        <v>143</v>
      </c>
      <c r="C35" s="387">
        <v>0</v>
      </c>
      <c r="D35" s="387">
        <v>0</v>
      </c>
      <c r="E35" s="387">
        <v>0</v>
      </c>
      <c r="F35" s="284">
        <f t="shared" si="0"/>
        <v>0</v>
      </c>
    </row>
    <row r="36" spans="1:6" ht="30" customHeight="1" x14ac:dyDescent="0.25">
      <c r="A36" s="37"/>
      <c r="B36" s="252" t="s">
        <v>144</v>
      </c>
      <c r="C36" s="387">
        <v>0</v>
      </c>
      <c r="D36" s="387">
        <v>0</v>
      </c>
      <c r="E36" s="387">
        <v>0</v>
      </c>
      <c r="F36" s="284">
        <f t="shared" si="0"/>
        <v>0</v>
      </c>
    </row>
    <row r="37" spans="1:6" ht="30" customHeight="1" x14ac:dyDescent="0.25">
      <c r="A37" s="37"/>
      <c r="B37" s="252" t="s">
        <v>145</v>
      </c>
      <c r="C37" s="387">
        <v>0</v>
      </c>
      <c r="D37" s="387">
        <v>0</v>
      </c>
      <c r="E37" s="387">
        <v>0</v>
      </c>
      <c r="F37" s="284">
        <f t="shared" si="0"/>
        <v>0</v>
      </c>
    </row>
    <row r="38" spans="1:6" ht="30" customHeight="1" x14ac:dyDescent="0.25">
      <c r="A38" s="37" t="s">
        <v>53</v>
      </c>
      <c r="B38" s="252" t="s">
        <v>54</v>
      </c>
      <c r="C38" s="387">
        <v>530.70000000000005</v>
      </c>
      <c r="D38" s="387">
        <v>0</v>
      </c>
      <c r="E38" s="387">
        <v>0</v>
      </c>
      <c r="F38" s="284">
        <f t="shared" si="0"/>
        <v>530.70000000000005</v>
      </c>
    </row>
    <row r="39" spans="1:6" ht="30" customHeight="1" x14ac:dyDescent="0.25">
      <c r="A39" s="37" t="s">
        <v>55</v>
      </c>
      <c r="B39" s="252" t="s">
        <v>56</v>
      </c>
      <c r="C39" s="387">
        <v>0</v>
      </c>
      <c r="D39" s="387">
        <v>0</v>
      </c>
      <c r="E39" s="387">
        <v>0</v>
      </c>
      <c r="F39" s="284">
        <f t="shared" si="0"/>
        <v>0</v>
      </c>
    </row>
    <row r="40" spans="1:6" ht="30" customHeight="1" x14ac:dyDescent="0.25">
      <c r="A40" s="37" t="s">
        <v>57</v>
      </c>
      <c r="B40" s="252" t="s">
        <v>58</v>
      </c>
      <c r="C40" s="387">
        <v>161.5</v>
      </c>
      <c r="D40" s="387">
        <v>0</v>
      </c>
      <c r="E40" s="387">
        <v>0</v>
      </c>
      <c r="F40" s="284">
        <f t="shared" si="0"/>
        <v>161.5</v>
      </c>
    </row>
    <row r="41" spans="1:6" ht="30" customHeight="1" thickBot="1" x14ac:dyDescent="0.3">
      <c r="A41" s="38" t="s">
        <v>451</v>
      </c>
      <c r="B41" s="283" t="s">
        <v>59</v>
      </c>
      <c r="C41" s="388">
        <v>309.7</v>
      </c>
      <c r="D41" s="388">
        <v>0</v>
      </c>
      <c r="E41" s="388">
        <v>0</v>
      </c>
      <c r="F41" s="285">
        <f t="shared" si="0"/>
        <v>309.7</v>
      </c>
    </row>
    <row r="42" spans="1:6" ht="30" customHeight="1" x14ac:dyDescent="0.25">
      <c r="A42" s="50" t="s">
        <v>16</v>
      </c>
      <c r="B42" s="275" t="s">
        <v>625</v>
      </c>
      <c r="C42" s="281">
        <f>SUM(C43:C44)</f>
        <v>455.6</v>
      </c>
      <c r="D42" s="281">
        <f>SUM(D43:D44)</f>
        <v>0</v>
      </c>
      <c r="E42" s="281">
        <f>SUM(E43:E44)</f>
        <v>0</v>
      </c>
      <c r="F42" s="282">
        <f t="shared" si="0"/>
        <v>455.6</v>
      </c>
    </row>
    <row r="43" spans="1:6" ht="30" customHeight="1" x14ac:dyDescent="0.25">
      <c r="A43" s="37"/>
      <c r="B43" s="276" t="s">
        <v>732</v>
      </c>
      <c r="C43" s="387">
        <v>455.6</v>
      </c>
      <c r="D43" s="387">
        <v>0</v>
      </c>
      <c r="E43" s="387">
        <v>0</v>
      </c>
      <c r="F43" s="284">
        <f t="shared" si="0"/>
        <v>455.6</v>
      </c>
    </row>
    <row r="44" spans="1:6" ht="30" customHeight="1" thickBot="1" x14ac:dyDescent="0.3">
      <c r="A44" s="38"/>
      <c r="B44" s="277" t="s">
        <v>20</v>
      </c>
      <c r="C44" s="388"/>
      <c r="D44" s="388">
        <v>0</v>
      </c>
      <c r="E44" s="388">
        <v>0</v>
      </c>
      <c r="F44" s="285">
        <f t="shared" si="0"/>
        <v>0</v>
      </c>
    </row>
    <row r="45" spans="1:6" ht="30" customHeight="1" x14ac:dyDescent="0.25">
      <c r="A45" s="50" t="s">
        <v>60</v>
      </c>
      <c r="B45" s="275" t="s">
        <v>627</v>
      </c>
      <c r="C45" s="281">
        <f>SUM(C46,C49:C52)</f>
        <v>828.2</v>
      </c>
      <c r="D45" s="281">
        <f>SUM(D46,D49:D52)</f>
        <v>0</v>
      </c>
      <c r="E45" s="281">
        <f>SUM(E46,E49:E52)</f>
        <v>0</v>
      </c>
      <c r="F45" s="282">
        <f t="shared" si="0"/>
        <v>828.2</v>
      </c>
    </row>
    <row r="46" spans="1:6" ht="30" customHeight="1" x14ac:dyDescent="0.25">
      <c r="A46" s="37" t="s">
        <v>61</v>
      </c>
      <c r="B46" s="252" t="s">
        <v>626</v>
      </c>
      <c r="C46" s="279">
        <f>SUM(C47:C48)</f>
        <v>828.2</v>
      </c>
      <c r="D46" s="279">
        <f>SUM(D47:D48)</f>
        <v>0</v>
      </c>
      <c r="E46" s="279">
        <f>SUM(E47:E48)</f>
        <v>0</v>
      </c>
      <c r="F46" s="284">
        <f t="shared" si="0"/>
        <v>828.2</v>
      </c>
    </row>
    <row r="47" spans="1:6" ht="30" customHeight="1" x14ac:dyDescent="0.25">
      <c r="A47" s="37"/>
      <c r="B47" s="252" t="s">
        <v>62</v>
      </c>
      <c r="C47" s="387">
        <v>352.1</v>
      </c>
      <c r="D47" s="387">
        <v>0</v>
      </c>
      <c r="E47" s="387">
        <v>0</v>
      </c>
      <c r="F47" s="284">
        <f t="shared" si="0"/>
        <v>352.1</v>
      </c>
    </row>
    <row r="48" spans="1:6" ht="30" customHeight="1" x14ac:dyDescent="0.25">
      <c r="A48" s="37"/>
      <c r="B48" s="252" t="s">
        <v>63</v>
      </c>
      <c r="C48" s="387">
        <v>476.1</v>
      </c>
      <c r="D48" s="387">
        <v>0</v>
      </c>
      <c r="E48" s="387">
        <v>0</v>
      </c>
      <c r="F48" s="284">
        <f t="shared" si="0"/>
        <v>476.1</v>
      </c>
    </row>
    <row r="49" spans="1:6" ht="30" customHeight="1" x14ac:dyDescent="0.25">
      <c r="A49" s="37" t="s">
        <v>64</v>
      </c>
      <c r="B49" s="252" t="s">
        <v>628</v>
      </c>
      <c r="C49" s="387">
        <v>0</v>
      </c>
      <c r="D49" s="387">
        <v>0</v>
      </c>
      <c r="E49" s="387">
        <v>0</v>
      </c>
      <c r="F49" s="284">
        <f t="shared" si="0"/>
        <v>0</v>
      </c>
    </row>
    <row r="50" spans="1:6" ht="30" customHeight="1" x14ac:dyDescent="0.25">
      <c r="A50" s="37" t="s">
        <v>65</v>
      </c>
      <c r="B50" s="252" t="s">
        <v>629</v>
      </c>
      <c r="C50" s="387">
        <v>0</v>
      </c>
      <c r="D50" s="387">
        <v>0</v>
      </c>
      <c r="E50" s="387">
        <v>0</v>
      </c>
      <c r="F50" s="284">
        <f t="shared" si="0"/>
        <v>0</v>
      </c>
    </row>
    <row r="51" spans="1:6" ht="30" customHeight="1" x14ac:dyDescent="0.25">
      <c r="A51" s="37" t="s">
        <v>66</v>
      </c>
      <c r="B51" s="252" t="s">
        <v>630</v>
      </c>
      <c r="C51" s="387">
        <v>0</v>
      </c>
      <c r="D51" s="387">
        <v>0</v>
      </c>
      <c r="E51" s="387">
        <v>0</v>
      </c>
      <c r="F51" s="284">
        <f t="shared" si="0"/>
        <v>0</v>
      </c>
    </row>
    <row r="52" spans="1:6" ht="30" customHeight="1" thickBot="1" x14ac:dyDescent="0.3">
      <c r="A52" s="38" t="s">
        <v>676</v>
      </c>
      <c r="B52" s="277" t="s">
        <v>20</v>
      </c>
      <c r="C52" s="388">
        <v>0</v>
      </c>
      <c r="D52" s="388">
        <v>0</v>
      </c>
      <c r="E52" s="388">
        <v>0</v>
      </c>
      <c r="F52" s="285">
        <f t="shared" si="0"/>
        <v>0</v>
      </c>
    </row>
    <row r="53" spans="1:6" ht="30" customHeight="1" thickBot="1" x14ac:dyDescent="0.3">
      <c r="A53" s="48" t="s">
        <v>485</v>
      </c>
      <c r="B53" s="271" t="s">
        <v>631</v>
      </c>
      <c r="C53" s="385">
        <v>0</v>
      </c>
      <c r="D53" s="385">
        <v>0</v>
      </c>
      <c r="E53" s="385">
        <v>0</v>
      </c>
      <c r="F53" s="152">
        <f t="shared" si="0"/>
        <v>0</v>
      </c>
    </row>
    <row r="54" spans="1:6" s="241" customFormat="1" ht="30" customHeight="1" thickBot="1" x14ac:dyDescent="0.3">
      <c r="A54" s="48" t="s">
        <v>554</v>
      </c>
      <c r="B54" s="278" t="s">
        <v>617</v>
      </c>
      <c r="C54" s="385">
        <v>0</v>
      </c>
      <c r="D54" s="385">
        <v>0</v>
      </c>
      <c r="E54" s="385">
        <v>0</v>
      </c>
      <c r="F54" s="152">
        <f t="shared" si="0"/>
        <v>0</v>
      </c>
    </row>
    <row r="55" spans="1:6" s="241" customFormat="1" ht="30" customHeight="1" thickBot="1" x14ac:dyDescent="0.3">
      <c r="A55" s="286" t="s">
        <v>116</v>
      </c>
      <c r="B55" s="287" t="s">
        <v>618</v>
      </c>
      <c r="C55" s="389">
        <v>0</v>
      </c>
      <c r="D55" s="389">
        <v>0</v>
      </c>
      <c r="E55" s="389">
        <v>0</v>
      </c>
      <c r="F55" s="288">
        <f t="shared" si="0"/>
        <v>0</v>
      </c>
    </row>
    <row r="56" spans="1:6" ht="30" customHeight="1" x14ac:dyDescent="0.25">
      <c r="A56" s="289">
        <v>2</v>
      </c>
      <c r="B56" s="290" t="s">
        <v>632</v>
      </c>
      <c r="C56" s="291">
        <f>SUM(C57,C62:C67)</f>
        <v>4087</v>
      </c>
      <c r="D56" s="291">
        <f>SUM(D57,D62:D67)</f>
        <v>0</v>
      </c>
      <c r="E56" s="291">
        <f>SUM(E57,E62:E67)</f>
        <v>0</v>
      </c>
      <c r="F56" s="288">
        <f t="shared" si="0"/>
        <v>4087</v>
      </c>
    </row>
    <row r="57" spans="1:6" ht="30" customHeight="1" x14ac:dyDescent="0.25">
      <c r="A57" s="37" t="s">
        <v>18</v>
      </c>
      <c r="B57" s="46" t="s">
        <v>363</v>
      </c>
      <c r="C57" s="279">
        <f>SUM(C58:C61)</f>
        <v>3321</v>
      </c>
      <c r="D57" s="279">
        <f>SUM(D58:D61)</f>
        <v>0</v>
      </c>
      <c r="E57" s="279">
        <f>SUM(E58:E61)</f>
        <v>0</v>
      </c>
      <c r="F57" s="284">
        <f t="shared" si="0"/>
        <v>3321</v>
      </c>
    </row>
    <row r="58" spans="1:6" ht="30" customHeight="1" x14ac:dyDescent="0.25">
      <c r="A58" s="37" t="s">
        <v>67</v>
      </c>
      <c r="B58" s="46" t="s">
        <v>364</v>
      </c>
      <c r="C58" s="422">
        <v>2481</v>
      </c>
      <c r="D58" s="387">
        <v>0</v>
      </c>
      <c r="E58" s="387">
        <v>0</v>
      </c>
      <c r="F58" s="284">
        <f t="shared" si="0"/>
        <v>2481</v>
      </c>
    </row>
    <row r="59" spans="1:6" ht="30" customHeight="1" x14ac:dyDescent="0.25">
      <c r="A59" s="37" t="s">
        <v>68</v>
      </c>
      <c r="B59" s="46" t="s">
        <v>146</v>
      </c>
      <c r="C59" s="422">
        <v>30</v>
      </c>
      <c r="D59" s="387">
        <v>0</v>
      </c>
      <c r="E59" s="387">
        <v>0</v>
      </c>
      <c r="F59" s="284">
        <f t="shared" si="0"/>
        <v>30</v>
      </c>
    </row>
    <row r="60" spans="1:6" ht="30" customHeight="1" x14ac:dyDescent="0.25">
      <c r="A60" s="37" t="s">
        <v>69</v>
      </c>
      <c r="B60" s="46" t="s">
        <v>633</v>
      </c>
      <c r="C60" s="422">
        <v>156</v>
      </c>
      <c r="D60" s="387">
        <v>0</v>
      </c>
      <c r="E60" s="387">
        <v>0</v>
      </c>
      <c r="F60" s="284">
        <f t="shared" si="0"/>
        <v>156</v>
      </c>
    </row>
    <row r="61" spans="1:6" ht="30" customHeight="1" x14ac:dyDescent="0.25">
      <c r="A61" s="37" t="s">
        <v>148</v>
      </c>
      <c r="B61" s="46" t="s">
        <v>365</v>
      </c>
      <c r="C61" s="422">
        <v>654</v>
      </c>
      <c r="D61" s="387">
        <v>0</v>
      </c>
      <c r="E61" s="387">
        <v>0</v>
      </c>
      <c r="F61" s="284">
        <f t="shared" si="0"/>
        <v>654</v>
      </c>
    </row>
    <row r="62" spans="1:6" ht="30" customHeight="1" x14ac:dyDescent="0.25">
      <c r="A62" s="36" t="s">
        <v>19</v>
      </c>
      <c r="B62" s="272" t="s">
        <v>366</v>
      </c>
      <c r="C62" s="422"/>
      <c r="D62" s="386">
        <v>0</v>
      </c>
      <c r="E62" s="386">
        <v>0</v>
      </c>
      <c r="F62" s="292">
        <f t="shared" si="0"/>
        <v>0</v>
      </c>
    </row>
    <row r="63" spans="1:6" ht="30" customHeight="1" x14ac:dyDescent="0.25">
      <c r="A63" s="37" t="s">
        <v>70</v>
      </c>
      <c r="B63" s="252" t="s">
        <v>367</v>
      </c>
      <c r="C63" s="422">
        <v>741</v>
      </c>
      <c r="D63" s="387">
        <v>0</v>
      </c>
      <c r="E63" s="387">
        <v>0</v>
      </c>
      <c r="F63" s="284">
        <f t="shared" si="0"/>
        <v>741</v>
      </c>
    </row>
    <row r="64" spans="1:6" ht="30" customHeight="1" x14ac:dyDescent="0.25">
      <c r="A64" s="37" t="s">
        <v>71</v>
      </c>
      <c r="B64" s="252" t="s">
        <v>368</v>
      </c>
      <c r="C64" s="422"/>
      <c r="D64" s="387">
        <v>0</v>
      </c>
      <c r="E64" s="387">
        <v>0</v>
      </c>
      <c r="F64" s="284">
        <f t="shared" si="0"/>
        <v>0</v>
      </c>
    </row>
    <row r="65" spans="1:6" ht="30" customHeight="1" x14ac:dyDescent="0.25">
      <c r="A65" s="37" t="s">
        <v>72</v>
      </c>
      <c r="B65" s="252" t="s">
        <v>369</v>
      </c>
      <c r="C65" s="422"/>
      <c r="D65" s="387">
        <v>0</v>
      </c>
      <c r="E65" s="387">
        <v>0</v>
      </c>
      <c r="F65" s="284">
        <f t="shared" si="0"/>
        <v>0</v>
      </c>
    </row>
    <row r="66" spans="1:6" ht="30" customHeight="1" x14ac:dyDescent="0.25">
      <c r="A66" s="37" t="s">
        <v>73</v>
      </c>
      <c r="B66" s="252" t="s">
        <v>370</v>
      </c>
      <c r="C66" s="422">
        <v>25</v>
      </c>
      <c r="D66" s="387">
        <v>0</v>
      </c>
      <c r="E66" s="387">
        <v>0</v>
      </c>
      <c r="F66" s="284">
        <f t="shared" si="0"/>
        <v>25</v>
      </c>
    </row>
    <row r="67" spans="1:6" ht="30" customHeight="1" thickBot="1" x14ac:dyDescent="0.3">
      <c r="A67" s="215" t="s">
        <v>74</v>
      </c>
      <c r="B67" s="274" t="s">
        <v>371</v>
      </c>
      <c r="C67" s="390"/>
      <c r="D67" s="390">
        <v>0</v>
      </c>
      <c r="E67" s="390">
        <v>0</v>
      </c>
      <c r="F67" s="293">
        <f t="shared" si="0"/>
        <v>0</v>
      </c>
    </row>
    <row r="68" spans="1:6" ht="30" customHeight="1" thickBot="1" x14ac:dyDescent="0.3">
      <c r="A68" s="48" t="s">
        <v>199</v>
      </c>
      <c r="B68" s="270" t="s">
        <v>486</v>
      </c>
      <c r="C68" s="280">
        <f>C56+C12</f>
        <v>30744</v>
      </c>
      <c r="D68" s="280">
        <f>D56+D12</f>
        <v>64534.999999999993</v>
      </c>
      <c r="E68" s="280">
        <f>E56+E12</f>
        <v>0</v>
      </c>
      <c r="F68" s="152">
        <f t="shared" si="0"/>
        <v>95279</v>
      </c>
    </row>
  </sheetData>
  <sheetProtection algorithmName="SHA-512" hashValue="huqaIXkwVVVN5qIDjcpeQrmwbVHRqjRl/ccY5lK8e0+mxJTaioaBgeQlg+NJwtlogmbm8HULumuhlep8n4WGjg==" saltValue="kEhDYugXPuB8zfJfm2Qm4g==" spinCount="100000" sheet="1" objects="1" scenarios="1"/>
  <protectedRanges>
    <protectedRange sqref="A8 B52 C13:E13 C15:E21 C23:E29 C31:E41 B43:E44 C47:E55 C58:E67" name="Диапазон1"/>
  </protectedRanges>
  <customSheetViews>
    <customSheetView guid="{23AEB5B2-A565-40DA-8BB4-DD396FC04CB0}" scale="90" showPageBreaks="1" view="pageBreakPreview">
      <selection activeCell="G11" sqref="G11"/>
      <rowBreaks count="1" manualBreakCount="1">
        <brk id="34" max="16383" man="1"/>
      </rowBreaks>
      <pageMargins left="0.23622047244094491" right="0" top="0.74803149606299213" bottom="0.74803149606299213" header="0.31496062992125984" footer="0.31496062992125984"/>
      <printOptions horizontalCentered="1"/>
      <pageSetup paperSize="9" scale="84" orientation="portrait" r:id="rId1"/>
      <headerFooter>
        <oddFooter>Страница  &amp;P из &amp;N</oddFooter>
      </headerFooter>
    </customSheetView>
  </customSheetViews>
  <mergeCells count="11">
    <mergeCell ref="A10:A11"/>
    <mergeCell ref="B10:B11"/>
    <mergeCell ref="C10:F10"/>
    <mergeCell ref="A6:F6"/>
    <mergeCell ref="A7:F7"/>
    <mergeCell ref="A8:F8"/>
    <mergeCell ref="E1:F1"/>
    <mergeCell ref="E2:F2"/>
    <mergeCell ref="E3:F3"/>
    <mergeCell ref="E4:F4"/>
    <mergeCell ref="A9:C9"/>
  </mergeCells>
  <phoneticPr fontId="0" type="noConversion"/>
  <dataValidations xWindow="682" yWindow="347" count="4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"/>
    <dataValidation type="decimal" allowBlank="1" showInputMessage="1" showErrorMessage="1" error="не более 7 цифр" prompt="поле только для цифр" sqref="C68:E68">
      <formula1>0</formula1>
      <formula2>9999999</formula2>
    </dataValidation>
    <dataValidation allowBlank="1" showInputMessage="1" showErrorMessage="1" prompt="эту ячейку можно редактировать" sqref="B43:B44 B52:B55"/>
    <dataValidation type="decimal" allowBlank="1" showInputMessage="1" showErrorMessage="1" error="не более 7 цифр" prompt="поле только для цифр,  заполняется в тыс. руб." sqref="C13:E13 C15:E21 C23:E29 C31:E41 C43:E44 C47:E55 C58:E67">
      <formula1>0</formula1>
      <formula2>9999999</formula2>
    </dataValidation>
  </dataValidations>
  <printOptions horizontalCentered="1"/>
  <pageMargins left="0.23622047244094491" right="0" top="0.74803149606299213" bottom="0.74803149606299213" header="0.31496062992125984" footer="0.31496062992125984"/>
  <pageSetup paperSize="9" scale="60" orientation="portrait" r:id="rId2"/>
  <headerFooter>
    <oddFooter>Страница  &amp;P из &amp;N</oddFooter>
  </headerFooter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>
    <tabColor theme="7" tint="-0.249977111117893"/>
  </sheetPr>
  <dimension ref="A1:D21"/>
  <sheetViews>
    <sheetView view="pageBreakPreview" zoomScale="90" zoomScaleNormal="100" zoomScaleSheetLayoutView="90" workbookViewId="0">
      <selection activeCell="F21" sqref="F21"/>
    </sheetView>
  </sheetViews>
  <sheetFormatPr defaultRowHeight="15" x14ac:dyDescent="0.25"/>
  <cols>
    <col min="2" max="2" width="62.7109375" customWidth="1"/>
    <col min="3" max="3" width="12.7109375" customWidth="1"/>
    <col min="4" max="4" width="13.140625" customWidth="1"/>
  </cols>
  <sheetData>
    <row r="1" spans="1:4" ht="15" customHeight="1" x14ac:dyDescent="0.25">
      <c r="A1" s="13"/>
      <c r="B1" s="148"/>
      <c r="C1" s="304" t="s">
        <v>453</v>
      </c>
      <c r="D1" s="250"/>
    </row>
    <row r="2" spans="1:4" ht="15" customHeight="1" x14ac:dyDescent="0.25">
      <c r="A2" s="13"/>
      <c r="B2" s="148"/>
      <c r="C2" s="304" t="s">
        <v>222</v>
      </c>
      <c r="D2" s="250"/>
    </row>
    <row r="3" spans="1:4" ht="15" customHeight="1" x14ac:dyDescent="0.25">
      <c r="A3" s="13"/>
      <c r="B3" s="148"/>
      <c r="C3" s="304" t="s">
        <v>510</v>
      </c>
      <c r="D3" s="250"/>
    </row>
    <row r="4" spans="1:4" ht="15" customHeight="1" x14ac:dyDescent="0.25">
      <c r="A4" s="13"/>
      <c r="B4" s="148"/>
      <c r="C4" s="304" t="s">
        <v>511</v>
      </c>
      <c r="D4" s="250"/>
    </row>
    <row r="5" spans="1:4" ht="15" customHeight="1" x14ac:dyDescent="0.25">
      <c r="A5" s="13"/>
      <c r="B5" s="13"/>
      <c r="C5" s="13"/>
    </row>
    <row r="6" spans="1:4" ht="15" customHeight="1" x14ac:dyDescent="0.25">
      <c r="A6" s="453" t="s">
        <v>662</v>
      </c>
      <c r="B6" s="453"/>
      <c r="C6" s="453"/>
    </row>
    <row r="7" spans="1:4" ht="15" customHeight="1" x14ac:dyDescent="0.25">
      <c r="A7" s="541" t="s">
        <v>513</v>
      </c>
      <c r="B7" s="541"/>
      <c r="C7" s="541"/>
    </row>
    <row r="8" spans="1:4" ht="15" customHeight="1" x14ac:dyDescent="0.25">
      <c r="A8" s="443" t="s">
        <v>723</v>
      </c>
      <c r="B8" s="443"/>
      <c r="C8" s="443"/>
    </row>
    <row r="9" spans="1:4" ht="15" customHeight="1" thickBot="1" x14ac:dyDescent="0.3">
      <c r="A9" s="540"/>
      <c r="B9" s="540"/>
      <c r="C9" s="540"/>
    </row>
    <row r="10" spans="1:4" ht="30" customHeight="1" thickBot="1" x14ac:dyDescent="0.3">
      <c r="A10" s="35" t="s">
        <v>2</v>
      </c>
      <c r="B10" s="54" t="s">
        <v>10</v>
      </c>
      <c r="C10" s="55" t="s">
        <v>401</v>
      </c>
    </row>
    <row r="11" spans="1:4" ht="30" customHeight="1" thickBot="1" x14ac:dyDescent="0.3">
      <c r="A11" s="48">
        <v>1</v>
      </c>
      <c r="B11" s="49" t="s">
        <v>373</v>
      </c>
      <c r="C11" s="224"/>
    </row>
    <row r="12" spans="1:4" ht="30" customHeight="1" x14ac:dyDescent="0.25">
      <c r="A12" s="353">
        <v>2</v>
      </c>
      <c r="B12" s="348" t="s">
        <v>375</v>
      </c>
      <c r="C12" s="377">
        <f>C13+C14+C15</f>
        <v>3241</v>
      </c>
    </row>
    <row r="13" spans="1:4" ht="30" customHeight="1" x14ac:dyDescent="0.25">
      <c r="A13" s="351" t="s">
        <v>18</v>
      </c>
      <c r="B13" s="349" t="s">
        <v>152</v>
      </c>
      <c r="C13" s="31">
        <v>353</v>
      </c>
    </row>
    <row r="14" spans="1:4" ht="30" customHeight="1" x14ac:dyDescent="0.25">
      <c r="A14" s="351" t="s">
        <v>19</v>
      </c>
      <c r="B14" s="349" t="s">
        <v>153</v>
      </c>
      <c r="C14" s="31">
        <v>2888</v>
      </c>
    </row>
    <row r="15" spans="1:4" ht="30" customHeight="1" thickBot="1" x14ac:dyDescent="0.3">
      <c r="A15" s="352" t="s">
        <v>70</v>
      </c>
      <c r="B15" s="350" t="s">
        <v>154</v>
      </c>
      <c r="C15" s="32"/>
    </row>
    <row r="16" spans="1:4" ht="30" customHeight="1" x14ac:dyDescent="0.25">
      <c r="A16" s="353">
        <v>3</v>
      </c>
      <c r="B16" s="348" t="s">
        <v>376</v>
      </c>
      <c r="C16" s="231">
        <v>150</v>
      </c>
    </row>
    <row r="17" spans="1:3" ht="30" customHeight="1" thickBot="1" x14ac:dyDescent="0.3">
      <c r="A17" s="352" t="s">
        <v>21</v>
      </c>
      <c r="B17" s="350" t="s">
        <v>377</v>
      </c>
      <c r="C17" s="32">
        <v>150</v>
      </c>
    </row>
    <row r="18" spans="1:3" ht="30" customHeight="1" x14ac:dyDescent="0.25">
      <c r="A18" s="353">
        <v>4</v>
      </c>
      <c r="B18" s="348" t="s">
        <v>392</v>
      </c>
      <c r="C18" s="231">
        <v>111</v>
      </c>
    </row>
    <row r="19" spans="1:3" ht="30" customHeight="1" thickBot="1" x14ac:dyDescent="0.3">
      <c r="A19" s="352" t="s">
        <v>22</v>
      </c>
      <c r="B19" s="350" t="s">
        <v>374</v>
      </c>
      <c r="C19" s="32">
        <v>111</v>
      </c>
    </row>
    <row r="20" spans="1:3" ht="30" customHeight="1" x14ac:dyDescent="0.25">
      <c r="A20" s="353" t="s">
        <v>23</v>
      </c>
      <c r="B20" s="348" t="s">
        <v>76</v>
      </c>
      <c r="C20" s="231">
        <v>162</v>
      </c>
    </row>
    <row r="21" spans="1:3" ht="30" customHeight="1" thickBot="1" x14ac:dyDescent="0.3">
      <c r="A21" s="352" t="s">
        <v>24</v>
      </c>
      <c r="B21" s="350" t="s">
        <v>77</v>
      </c>
      <c r="C21" s="32">
        <v>0</v>
      </c>
    </row>
  </sheetData>
  <sheetProtection algorithmName="SHA-512" hashValue="PB+rg7DnIx/a7UUFR3JgS79A8MkiJG4bCsvi04ImplEN9ZYjBkRer/3jlyhvUC/eQzNtQVyxOtL1pVdn1MumBA==" saltValue="umS7vhIprPnpyF+oQPo0pQ==" spinCount="100000" sheet="1" objects="1" scenarios="1"/>
  <protectedRanges>
    <protectedRange sqref="A8 C11 C13:C21" name="Диапазон1"/>
  </protectedRanges>
  <customSheetViews>
    <customSheetView guid="{23AEB5B2-A565-40DA-8BB4-DD396FC04CB0}" scale="90" showPageBreaks="1" view="pageBreakPreview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r:id="rId1"/>
      <headerFooter>
        <oddFooter>Страница  &amp;P из &amp;N</oddFooter>
      </headerFooter>
    </customSheetView>
  </customSheetViews>
  <mergeCells count="4">
    <mergeCell ref="A6:C6"/>
    <mergeCell ref="A8:C8"/>
    <mergeCell ref="A9:C9"/>
    <mergeCell ref="A7:C7"/>
  </mergeCells>
  <phoneticPr fontId="0" type="noConversion"/>
  <dataValidations xWindow="602" yWindow="388" count="2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C8"/>
    <dataValidation type="decimal" allowBlank="1" showInputMessage="1" showErrorMessage="1" error="не более 7 цифр" prompt="поле только для цифр" sqref="C11:C21">
      <formula1>0</formula1>
      <formula2>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headerFooter>
    <oddFooter>Страница  &amp;P из &amp;N</oddFooter>
  </headerFooter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7" tint="-0.249977111117893"/>
  </sheetPr>
  <dimension ref="A1:E49"/>
  <sheetViews>
    <sheetView view="pageBreakPreview" topLeftCell="A45" zoomScale="90" zoomScaleNormal="100" zoomScaleSheetLayoutView="90" workbookViewId="0">
      <selection activeCell="C40" sqref="C40:C49"/>
    </sheetView>
  </sheetViews>
  <sheetFormatPr defaultRowHeight="15" x14ac:dyDescent="0.25"/>
  <cols>
    <col min="1" max="1" width="8" style="16" customWidth="1"/>
    <col min="2" max="2" width="51" customWidth="1"/>
    <col min="3" max="5" width="13.7109375" customWidth="1"/>
  </cols>
  <sheetData>
    <row r="1" spans="1:5" ht="15" customHeight="1" x14ac:dyDescent="0.25">
      <c r="A1" s="142"/>
      <c r="B1" s="13"/>
      <c r="C1" s="135"/>
      <c r="D1" s="13" t="s">
        <v>452</v>
      </c>
      <c r="E1" s="135"/>
    </row>
    <row r="2" spans="1:5" ht="15" customHeight="1" x14ac:dyDescent="0.25">
      <c r="A2" s="142"/>
      <c r="B2" s="13"/>
      <c r="C2" s="135"/>
      <c r="D2" s="13" t="s">
        <v>222</v>
      </c>
      <c r="E2" s="135"/>
    </row>
    <row r="3" spans="1:5" ht="15" customHeight="1" x14ac:dyDescent="0.25">
      <c r="A3" s="142"/>
      <c r="B3" s="13"/>
      <c r="C3" s="135"/>
      <c r="D3" s="146" t="s">
        <v>510</v>
      </c>
      <c r="E3" s="135"/>
    </row>
    <row r="4" spans="1:5" ht="15" customHeight="1" x14ac:dyDescent="0.25">
      <c r="A4" s="142"/>
      <c r="B4" s="13"/>
      <c r="C4" s="135"/>
      <c r="D4" s="146" t="s">
        <v>511</v>
      </c>
      <c r="E4" s="135"/>
    </row>
    <row r="5" spans="1:5" ht="15" customHeight="1" x14ac:dyDescent="0.25">
      <c r="A5" s="142"/>
      <c r="B5" s="13"/>
      <c r="C5" s="135"/>
      <c r="D5" s="13"/>
      <c r="E5" s="135"/>
    </row>
    <row r="6" spans="1:5" ht="15" customHeight="1" x14ac:dyDescent="0.25">
      <c r="A6" s="443" t="s">
        <v>223</v>
      </c>
      <c r="B6" s="443"/>
      <c r="C6" s="443"/>
      <c r="D6" s="443"/>
      <c r="E6" s="443"/>
    </row>
    <row r="7" spans="1:5" ht="15" customHeight="1" x14ac:dyDescent="0.25">
      <c r="A7" s="451" t="s">
        <v>356</v>
      </c>
      <c r="B7" s="451"/>
      <c r="C7" s="451"/>
      <c r="D7" s="451"/>
      <c r="E7" s="451"/>
    </row>
    <row r="8" spans="1:5" ht="15" customHeight="1" x14ac:dyDescent="0.25">
      <c r="A8" s="443" t="s">
        <v>723</v>
      </c>
      <c r="B8" s="443"/>
      <c r="C8" s="443"/>
      <c r="D8" s="443"/>
      <c r="E8" s="443"/>
    </row>
    <row r="9" spans="1:5" ht="15" customHeight="1" thickBot="1" x14ac:dyDescent="0.3">
      <c r="A9" s="142"/>
      <c r="B9" s="13"/>
      <c r="C9" s="13"/>
      <c r="D9" s="13"/>
      <c r="E9" s="13"/>
    </row>
    <row r="10" spans="1:5" ht="30" customHeight="1" thickBot="1" x14ac:dyDescent="0.3">
      <c r="A10" s="164" t="s">
        <v>2</v>
      </c>
      <c r="B10" s="165" t="s">
        <v>219</v>
      </c>
      <c r="C10" s="165" t="s">
        <v>437</v>
      </c>
      <c r="D10" s="165" t="s">
        <v>438</v>
      </c>
      <c r="E10" s="166" t="s">
        <v>439</v>
      </c>
    </row>
    <row r="11" spans="1:5" ht="30" customHeight="1" x14ac:dyDescent="0.25">
      <c r="A11" s="167">
        <v>1</v>
      </c>
      <c r="B11" s="168" t="s">
        <v>455</v>
      </c>
      <c r="C11" s="168"/>
      <c r="D11" s="168"/>
      <c r="E11" s="173"/>
    </row>
    <row r="12" spans="1:5" ht="30" customHeight="1" x14ac:dyDescent="0.25">
      <c r="A12" s="169" t="s">
        <v>402</v>
      </c>
      <c r="B12" s="170" t="s">
        <v>224</v>
      </c>
      <c r="C12" s="400">
        <v>2</v>
      </c>
      <c r="D12" s="33"/>
      <c r="E12" s="31"/>
    </row>
    <row r="13" spans="1:5" ht="30" customHeight="1" x14ac:dyDescent="0.25">
      <c r="A13" s="169" t="s">
        <v>403</v>
      </c>
      <c r="B13" s="170" t="s">
        <v>225</v>
      </c>
      <c r="C13" s="400">
        <v>2</v>
      </c>
      <c r="D13" s="33"/>
      <c r="E13" s="31"/>
    </row>
    <row r="14" spans="1:5" ht="30" customHeight="1" x14ac:dyDescent="0.25">
      <c r="A14" s="169" t="s">
        <v>404</v>
      </c>
      <c r="B14" s="170" t="s">
        <v>226</v>
      </c>
      <c r="C14" s="400">
        <v>0</v>
      </c>
      <c r="D14" s="33"/>
      <c r="E14" s="31"/>
    </row>
    <row r="15" spans="1:5" ht="30" customHeight="1" x14ac:dyDescent="0.25">
      <c r="A15" s="169" t="s">
        <v>405</v>
      </c>
      <c r="B15" s="170" t="s">
        <v>227</v>
      </c>
      <c r="C15" s="400">
        <v>1</v>
      </c>
      <c r="D15" s="33"/>
      <c r="E15" s="31"/>
    </row>
    <row r="16" spans="1:5" ht="30" customHeight="1" x14ac:dyDescent="0.25">
      <c r="A16" s="169" t="s">
        <v>406</v>
      </c>
      <c r="B16" s="170" t="s">
        <v>228</v>
      </c>
      <c r="C16" s="400">
        <v>1</v>
      </c>
      <c r="D16" s="33"/>
      <c r="E16" s="31"/>
    </row>
    <row r="17" spans="1:5" ht="30" customHeight="1" x14ac:dyDescent="0.25">
      <c r="A17" s="169" t="s">
        <v>407</v>
      </c>
      <c r="B17" s="170" t="s">
        <v>229</v>
      </c>
      <c r="C17" s="400">
        <v>1</v>
      </c>
      <c r="D17" s="33"/>
      <c r="E17" s="31"/>
    </row>
    <row r="18" spans="1:5" ht="30" customHeight="1" x14ac:dyDescent="0.25">
      <c r="A18" s="169" t="s">
        <v>408</v>
      </c>
      <c r="B18" s="170" t="s">
        <v>230</v>
      </c>
      <c r="C18" s="400">
        <v>0</v>
      </c>
      <c r="D18" s="33"/>
      <c r="E18" s="31"/>
    </row>
    <row r="19" spans="1:5" ht="30" customHeight="1" thickBot="1" x14ac:dyDescent="0.3">
      <c r="A19" s="171" t="s">
        <v>409</v>
      </c>
      <c r="B19" s="172" t="s">
        <v>231</v>
      </c>
      <c r="C19" s="401">
        <v>0</v>
      </c>
      <c r="D19" s="34"/>
      <c r="E19" s="32"/>
    </row>
    <row r="20" spans="1:5" ht="30" customHeight="1" x14ac:dyDescent="0.25">
      <c r="A20" s="167">
        <v>2</v>
      </c>
      <c r="B20" s="168" t="s">
        <v>456</v>
      </c>
      <c r="C20" s="168"/>
      <c r="D20" s="168"/>
      <c r="E20" s="173"/>
    </row>
    <row r="21" spans="1:5" ht="30" customHeight="1" x14ac:dyDescent="0.25">
      <c r="A21" s="169" t="s">
        <v>410</v>
      </c>
      <c r="B21" s="170" t="s">
        <v>232</v>
      </c>
      <c r="C21" s="400">
        <v>2</v>
      </c>
      <c r="D21" s="33"/>
      <c r="E21" s="31"/>
    </row>
    <row r="22" spans="1:5" ht="30" customHeight="1" x14ac:dyDescent="0.25">
      <c r="A22" s="169" t="s">
        <v>411</v>
      </c>
      <c r="B22" s="170" t="s">
        <v>233</v>
      </c>
      <c r="C22" s="400">
        <v>0</v>
      </c>
      <c r="D22" s="33"/>
      <c r="E22" s="31"/>
    </row>
    <row r="23" spans="1:5" ht="30" customHeight="1" x14ac:dyDescent="0.25">
      <c r="A23" s="169" t="s">
        <v>412</v>
      </c>
      <c r="B23" s="170" t="s">
        <v>234</v>
      </c>
      <c r="C23" s="400">
        <v>0</v>
      </c>
      <c r="D23" s="33"/>
      <c r="E23" s="31"/>
    </row>
    <row r="24" spans="1:5" ht="30" customHeight="1" x14ac:dyDescent="0.25">
      <c r="A24" s="169" t="s">
        <v>413</v>
      </c>
      <c r="B24" s="170" t="s">
        <v>235</v>
      </c>
      <c r="C24" s="400">
        <v>5</v>
      </c>
      <c r="D24" s="33"/>
      <c r="E24" s="31"/>
    </row>
    <row r="25" spans="1:5" ht="30" customHeight="1" x14ac:dyDescent="0.25">
      <c r="A25" s="169" t="s">
        <v>414</v>
      </c>
      <c r="B25" s="170" t="s">
        <v>236</v>
      </c>
      <c r="C25" s="400">
        <v>1</v>
      </c>
      <c r="D25" s="33"/>
      <c r="E25" s="31"/>
    </row>
    <row r="26" spans="1:5" ht="30" customHeight="1" x14ac:dyDescent="0.25">
      <c r="A26" s="169" t="s">
        <v>415</v>
      </c>
      <c r="B26" s="170" t="s">
        <v>237</v>
      </c>
      <c r="C26" s="400">
        <v>0</v>
      </c>
      <c r="D26" s="33"/>
      <c r="E26" s="31"/>
    </row>
    <row r="27" spans="1:5" ht="30" customHeight="1" thickBot="1" x14ac:dyDescent="0.3">
      <c r="A27" s="171" t="s">
        <v>416</v>
      </c>
      <c r="B27" s="172" t="s">
        <v>238</v>
      </c>
      <c r="C27" s="401">
        <v>0</v>
      </c>
      <c r="D27" s="34"/>
      <c r="E27" s="32"/>
    </row>
    <row r="28" spans="1:5" ht="30" customHeight="1" x14ac:dyDescent="0.25">
      <c r="A28" s="167">
        <v>3</v>
      </c>
      <c r="B28" s="168" t="s">
        <v>457</v>
      </c>
      <c r="C28" s="168"/>
      <c r="D28" s="168"/>
      <c r="E28" s="173"/>
    </row>
    <row r="29" spans="1:5" ht="30" customHeight="1" x14ac:dyDescent="0.25">
      <c r="A29" s="169" t="s">
        <v>417</v>
      </c>
      <c r="B29" s="170" t="s">
        <v>239</v>
      </c>
      <c r="C29" s="400">
        <v>15</v>
      </c>
      <c r="D29" s="33"/>
      <c r="E29" s="31"/>
    </row>
    <row r="30" spans="1:5" ht="30" customHeight="1" x14ac:dyDescent="0.25">
      <c r="A30" s="169" t="s">
        <v>418</v>
      </c>
      <c r="B30" s="170" t="s">
        <v>240</v>
      </c>
      <c r="C30" s="400">
        <v>0</v>
      </c>
      <c r="D30" s="33"/>
      <c r="E30" s="31"/>
    </row>
    <row r="31" spans="1:5" ht="30" customHeight="1" x14ac:dyDescent="0.25">
      <c r="A31" s="169" t="s">
        <v>419</v>
      </c>
      <c r="B31" s="170" t="s">
        <v>241</v>
      </c>
      <c r="C31" s="400">
        <v>1</v>
      </c>
      <c r="D31" s="33"/>
      <c r="E31" s="31"/>
    </row>
    <row r="32" spans="1:5" ht="30" customHeight="1" x14ac:dyDescent="0.25">
      <c r="A32" s="169" t="s">
        <v>420</v>
      </c>
      <c r="B32" s="170" t="s">
        <v>242</v>
      </c>
      <c r="C32" s="400">
        <v>0</v>
      </c>
      <c r="D32" s="33"/>
      <c r="E32" s="31"/>
    </row>
    <row r="33" spans="1:5" ht="30" customHeight="1" x14ac:dyDescent="0.25">
      <c r="A33" s="169" t="s">
        <v>421</v>
      </c>
      <c r="B33" s="170" t="s">
        <v>243</v>
      </c>
      <c r="C33" s="400">
        <v>3</v>
      </c>
      <c r="D33" s="33"/>
      <c r="E33" s="31"/>
    </row>
    <row r="34" spans="1:5" ht="30" customHeight="1" x14ac:dyDescent="0.25">
      <c r="A34" s="169" t="s">
        <v>422</v>
      </c>
      <c r="B34" s="170" t="s">
        <v>244</v>
      </c>
      <c r="C34" s="400">
        <v>0</v>
      </c>
      <c r="D34" s="33"/>
      <c r="E34" s="31"/>
    </row>
    <row r="35" spans="1:5" ht="30" customHeight="1" x14ac:dyDescent="0.25">
      <c r="A35" s="169" t="s">
        <v>423</v>
      </c>
      <c r="B35" s="170" t="s">
        <v>245</v>
      </c>
      <c r="C35" s="400">
        <v>1</v>
      </c>
      <c r="D35" s="33"/>
      <c r="E35" s="31"/>
    </row>
    <row r="36" spans="1:5" ht="30" customHeight="1" x14ac:dyDescent="0.25">
      <c r="A36" s="169" t="s">
        <v>424</v>
      </c>
      <c r="B36" s="170" t="s">
        <v>246</v>
      </c>
      <c r="C36" s="400">
        <v>1</v>
      </c>
      <c r="D36" s="33"/>
      <c r="E36" s="31"/>
    </row>
    <row r="37" spans="1:5" ht="30" customHeight="1" x14ac:dyDescent="0.25">
      <c r="A37" s="169" t="s">
        <v>425</v>
      </c>
      <c r="B37" s="170" t="s">
        <v>247</v>
      </c>
      <c r="C37" s="400">
        <v>0</v>
      </c>
      <c r="D37" s="33"/>
      <c r="E37" s="31"/>
    </row>
    <row r="38" spans="1:5" ht="30" customHeight="1" thickBot="1" x14ac:dyDescent="0.3">
      <c r="A38" s="171" t="s">
        <v>426</v>
      </c>
      <c r="B38" s="172" t="s">
        <v>248</v>
      </c>
      <c r="C38" s="401">
        <v>0</v>
      </c>
      <c r="D38" s="34"/>
      <c r="E38" s="32"/>
    </row>
    <row r="39" spans="1:5" ht="30" customHeight="1" x14ac:dyDescent="0.25">
      <c r="A39" s="167">
        <v>4</v>
      </c>
      <c r="B39" s="168" t="s">
        <v>458</v>
      </c>
      <c r="C39" s="168"/>
      <c r="D39" s="168"/>
      <c r="E39" s="173"/>
    </row>
    <row r="40" spans="1:5" ht="30" customHeight="1" x14ac:dyDescent="0.25">
      <c r="A40" s="169" t="s">
        <v>427</v>
      </c>
      <c r="B40" s="170" t="s">
        <v>249</v>
      </c>
      <c r="C40" s="400">
        <v>1</v>
      </c>
      <c r="D40" s="33"/>
      <c r="E40" s="31"/>
    </row>
    <row r="41" spans="1:5" ht="30" customHeight="1" x14ac:dyDescent="0.25">
      <c r="A41" s="169" t="s">
        <v>428</v>
      </c>
      <c r="B41" s="170" t="s">
        <v>250</v>
      </c>
      <c r="C41" s="400">
        <v>1</v>
      </c>
      <c r="D41" s="33"/>
      <c r="E41" s="31"/>
    </row>
    <row r="42" spans="1:5" ht="30" customHeight="1" x14ac:dyDescent="0.25">
      <c r="A42" s="169" t="s">
        <v>429</v>
      </c>
      <c r="B42" s="170" t="s">
        <v>251</v>
      </c>
      <c r="C42" s="400">
        <v>1</v>
      </c>
      <c r="D42" s="33"/>
      <c r="E42" s="31"/>
    </row>
    <row r="43" spans="1:5" ht="30" customHeight="1" x14ac:dyDescent="0.25">
      <c r="A43" s="169" t="s">
        <v>430</v>
      </c>
      <c r="B43" s="170" t="s">
        <v>252</v>
      </c>
      <c r="C43" s="400">
        <v>1</v>
      </c>
      <c r="D43" s="33"/>
      <c r="E43" s="31"/>
    </row>
    <row r="44" spans="1:5" ht="30" customHeight="1" x14ac:dyDescent="0.25">
      <c r="A44" s="169" t="s">
        <v>431</v>
      </c>
      <c r="B44" s="170" t="s">
        <v>253</v>
      </c>
      <c r="C44" s="400">
        <v>1</v>
      </c>
      <c r="D44" s="33"/>
      <c r="E44" s="31"/>
    </row>
    <row r="45" spans="1:5" ht="30" customHeight="1" x14ac:dyDescent="0.25">
      <c r="A45" s="169" t="s">
        <v>432</v>
      </c>
      <c r="B45" s="170" t="s">
        <v>254</v>
      </c>
      <c r="C45" s="400">
        <v>1</v>
      </c>
      <c r="D45" s="33"/>
      <c r="E45" s="31"/>
    </row>
    <row r="46" spans="1:5" ht="30" customHeight="1" x14ac:dyDescent="0.25">
      <c r="A46" s="169" t="s">
        <v>433</v>
      </c>
      <c r="B46" s="170" t="s">
        <v>255</v>
      </c>
      <c r="C46" s="400">
        <v>1</v>
      </c>
      <c r="D46" s="33"/>
      <c r="E46" s="31"/>
    </row>
    <row r="47" spans="1:5" ht="30" customHeight="1" x14ac:dyDescent="0.25">
      <c r="A47" s="169" t="s">
        <v>434</v>
      </c>
      <c r="B47" s="170" t="s">
        <v>256</v>
      </c>
      <c r="C47" s="400">
        <v>1</v>
      </c>
      <c r="D47" s="33"/>
      <c r="E47" s="31"/>
    </row>
    <row r="48" spans="1:5" ht="30" customHeight="1" x14ac:dyDescent="0.25">
      <c r="A48" s="169" t="s">
        <v>435</v>
      </c>
      <c r="B48" s="170" t="s">
        <v>257</v>
      </c>
      <c r="C48" s="400">
        <v>1</v>
      </c>
      <c r="D48" s="33"/>
      <c r="E48" s="31"/>
    </row>
    <row r="49" spans="1:5" ht="30" customHeight="1" thickBot="1" x14ac:dyDescent="0.3">
      <c r="A49" s="171" t="s">
        <v>436</v>
      </c>
      <c r="B49" s="172" t="s">
        <v>258</v>
      </c>
      <c r="C49" s="401">
        <v>1</v>
      </c>
      <c r="D49" s="34"/>
      <c r="E49" s="32"/>
    </row>
  </sheetData>
  <sheetProtection algorithmName="SHA-512" hashValue="gbigFNLiMwkZVHAZAyPCn24h1nWZr5wtNd7dlijNQjtJfHUqnOfxcqJBNqS27a4fned7fg4ijrFfIPnOsaUA/Q==" saltValue="+lSvdeOLCPr2igK4dcjBgA==" spinCount="100000" sheet="1" objects="1" scenarios="1"/>
  <protectedRanges>
    <protectedRange sqref="A8:E8 C12:E19 C21:E27 C29:E38 C40:E49" name="Диапазон1"/>
  </protectedRanges>
  <customSheetViews>
    <customSheetView guid="{23AEB5B2-A565-40DA-8BB4-DD396FC04CB0}" scale="90" showPageBreaks="1" printArea="1" view="pageBreakPreview">
      <selection activeCell="G11" sqref="G11"/>
      <rowBreaks count="1" manualBreakCount="1">
        <brk id="27" max="4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98" orientation="portrait" r:id="rId1"/>
    </customSheetView>
  </customSheetViews>
  <mergeCells count="3">
    <mergeCell ref="A6:E6"/>
    <mergeCell ref="A7:E7"/>
    <mergeCell ref="A8:E8"/>
  </mergeCells>
  <phoneticPr fontId="0" type="noConversion"/>
  <dataValidations xWindow="684" yWindow="353" count="2">
    <dataValidation type="whole" allowBlank="1" showInputMessage="1" showErrorMessage="1" error="не более 7 цифр" prompt="поле только для цифр" sqref="C12:E19 C21:E27 C29:E38 C40:E49">
      <formula1>0</formula1>
      <formula2>9999999</formula2>
    </dataValidation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E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2"/>
  <rowBreaks count="1" manualBreakCount="1">
    <brk id="27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7" tint="-0.249977111117893"/>
  </sheetPr>
  <dimension ref="A1:F16"/>
  <sheetViews>
    <sheetView view="pageBreakPreview" topLeftCell="A5" zoomScale="90" zoomScaleNormal="100" zoomScaleSheetLayoutView="90" workbookViewId="0">
      <selection activeCell="E26" sqref="E26"/>
    </sheetView>
  </sheetViews>
  <sheetFormatPr defaultRowHeight="15" x14ac:dyDescent="0.25"/>
  <cols>
    <col min="1" max="1" width="9.42578125" customWidth="1"/>
    <col min="2" max="3" width="35.5703125" customWidth="1"/>
    <col min="4" max="4" width="18.42578125" customWidth="1"/>
  </cols>
  <sheetData>
    <row r="1" spans="1:6" ht="15" customHeight="1" x14ac:dyDescent="0.25">
      <c r="A1" s="13"/>
      <c r="B1" s="13"/>
      <c r="C1" s="150" t="s">
        <v>454</v>
      </c>
      <c r="D1" s="145"/>
    </row>
    <row r="2" spans="1:6" ht="15" customHeight="1" x14ac:dyDescent="0.25">
      <c r="A2" s="13"/>
      <c r="B2" s="13"/>
      <c r="C2" s="147" t="s">
        <v>222</v>
      </c>
      <c r="D2" s="145"/>
    </row>
    <row r="3" spans="1:6" ht="15" customHeight="1" x14ac:dyDescent="0.25">
      <c r="A3" s="13"/>
      <c r="B3" s="13"/>
      <c r="C3" s="147" t="s">
        <v>510</v>
      </c>
      <c r="D3" s="145"/>
    </row>
    <row r="4" spans="1:6" ht="15" customHeight="1" x14ac:dyDescent="0.25">
      <c r="A4" s="13"/>
      <c r="B4" s="13"/>
      <c r="C4" s="147" t="s">
        <v>511</v>
      </c>
      <c r="D4" s="145"/>
    </row>
    <row r="5" spans="1:6" ht="15" customHeight="1" x14ac:dyDescent="0.25">
      <c r="A5" s="13"/>
      <c r="B5" s="13"/>
      <c r="C5" s="13"/>
      <c r="D5" s="13"/>
    </row>
    <row r="6" spans="1:6" x14ac:dyDescent="0.25">
      <c r="A6" s="566" t="s">
        <v>396</v>
      </c>
      <c r="B6" s="566"/>
      <c r="C6" s="566"/>
      <c r="D6" s="566"/>
    </row>
    <row r="7" spans="1:6" ht="15" customHeight="1" x14ac:dyDescent="0.25">
      <c r="A7" s="451" t="s">
        <v>356</v>
      </c>
      <c r="B7" s="451"/>
      <c r="C7" s="451"/>
      <c r="D7" s="451"/>
    </row>
    <row r="8" spans="1:6" ht="15" customHeight="1" x14ac:dyDescent="0.3">
      <c r="A8" s="443" t="s">
        <v>723</v>
      </c>
      <c r="B8" s="443"/>
      <c r="C8" s="443"/>
      <c r="D8" s="443"/>
      <c r="E8" s="6"/>
      <c r="F8" s="6"/>
    </row>
    <row r="9" spans="1:6" ht="15" customHeight="1" thickBot="1" x14ac:dyDescent="0.3">
      <c r="A9" s="251"/>
      <c r="B9" s="251"/>
      <c r="C9" s="251"/>
      <c r="D9" s="251"/>
      <c r="E9" s="12"/>
      <c r="F9" s="12"/>
    </row>
    <row r="10" spans="1:6" ht="30" customHeight="1" thickBot="1" x14ac:dyDescent="0.3">
      <c r="A10" s="219" t="s">
        <v>2</v>
      </c>
      <c r="B10" s="567" t="s">
        <v>10</v>
      </c>
      <c r="C10" s="568"/>
      <c r="D10" s="298"/>
    </row>
    <row r="11" spans="1:6" ht="30" customHeight="1" x14ac:dyDescent="0.25">
      <c r="A11" s="299">
        <v>1</v>
      </c>
      <c r="B11" s="573" t="s">
        <v>135</v>
      </c>
      <c r="C11" s="574"/>
      <c r="D11" s="300"/>
    </row>
    <row r="12" spans="1:6" ht="30" customHeight="1" x14ac:dyDescent="0.25">
      <c r="A12" s="216" t="s">
        <v>11</v>
      </c>
      <c r="B12" s="569" t="s">
        <v>33</v>
      </c>
      <c r="C12" s="570"/>
      <c r="D12" s="176">
        <v>30</v>
      </c>
    </row>
    <row r="13" spans="1:6" ht="30" customHeight="1" thickBot="1" x14ac:dyDescent="0.3">
      <c r="A13" s="217" t="s">
        <v>136</v>
      </c>
      <c r="B13" s="571" t="s">
        <v>34</v>
      </c>
      <c r="C13" s="572"/>
      <c r="D13" s="295">
        <f>3355066.68+3475476.08</f>
        <v>6830542.7599999998</v>
      </c>
    </row>
    <row r="14" spans="1:6" ht="30" customHeight="1" x14ac:dyDescent="0.25">
      <c r="A14" s="296">
        <v>2</v>
      </c>
      <c r="B14" s="575" t="s">
        <v>137</v>
      </c>
      <c r="C14" s="576"/>
      <c r="D14" s="297"/>
    </row>
    <row r="15" spans="1:6" ht="30" customHeight="1" x14ac:dyDescent="0.25">
      <c r="A15" s="216" t="s">
        <v>18</v>
      </c>
      <c r="B15" s="569" t="s">
        <v>33</v>
      </c>
      <c r="C15" s="570"/>
      <c r="D15" s="176">
        <v>5</v>
      </c>
    </row>
    <row r="16" spans="1:6" ht="30" customHeight="1" thickBot="1" x14ac:dyDescent="0.3">
      <c r="A16" s="217" t="s">
        <v>19</v>
      </c>
      <c r="B16" s="571" t="s">
        <v>34</v>
      </c>
      <c r="C16" s="572"/>
      <c r="D16" s="295">
        <f>518223.4+90134.43</f>
        <v>608357.83000000007</v>
      </c>
    </row>
  </sheetData>
  <sheetProtection algorithmName="SHA-512" hashValue="OBNj1cluStzqu/Cl5g8cTeF6/nicLF0TPRwktV/Pk0syQKOp8lzBlYvPaJjXwkCz/BSHyshG3HGoLqnzoQYeJA==" saltValue="GUMmvsqbk7fLgoasLNhD9g==" spinCount="100000" sheet="1" objects="1" scenarios="1"/>
  <protectedRanges>
    <protectedRange sqref="A8:D8 D12:D13 D15:D16" name="Диапазон1"/>
  </protectedRanges>
  <customSheetViews>
    <customSheetView guid="{23AEB5B2-A565-40DA-8BB4-DD396FC04CB0}" scale="90" showPageBreaks="1" view="pageBreakPreview">
      <selection activeCell="G11" sqref="G11"/>
      <pageMargins left="0.23622047244094491" right="0" top="0.74803149606299213" bottom="0.74803149606299213" header="0.31496062992125984" footer="0.31496062992125984"/>
      <pageSetup paperSize="9" orientation="portrait" r:id="rId1"/>
    </customSheetView>
  </customSheetViews>
  <mergeCells count="10">
    <mergeCell ref="B15:C15"/>
    <mergeCell ref="B16:C16"/>
    <mergeCell ref="B11:C11"/>
    <mergeCell ref="B14:C14"/>
    <mergeCell ref="B13:C13"/>
    <mergeCell ref="A6:D6"/>
    <mergeCell ref="A8:D8"/>
    <mergeCell ref="B10:C10"/>
    <mergeCell ref="B12:C12"/>
    <mergeCell ref="A7:D7"/>
  </mergeCells>
  <phoneticPr fontId="0" type="noConversion"/>
  <dataValidations xWindow="678" yWindow="344" count="2">
    <dataValidation type="decimal" allowBlank="1" showInputMessage="1" showErrorMessage="1" error="не более 7 цифр" prompt="поле только для цифр" sqref="D12 D15">
      <formula1>0</formula1>
      <formula2>9999999</formula2>
    </dataValidation>
    <dataValidation type="decimal" allowBlank="1" showInputMessage="1" showErrorMessage="1" error="не более 7 цифр" prompt="поле только для цифр,  заполняется в тыс. руб." sqref="D16 D13">
      <formula1>0</formula1>
      <formula2>9999999</formula2>
    </dataValidation>
  </dataValidations>
  <pageMargins left="0.23622047244094491" right="0" top="0.74803149606299213" bottom="0.74803149606299213" header="0.31496062992125984" footer="0.31496062992125984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9" tint="-0.249977111117893"/>
  </sheetPr>
  <dimension ref="A1:D62"/>
  <sheetViews>
    <sheetView view="pageBreakPreview" zoomScale="90" zoomScaleNormal="70" zoomScaleSheetLayoutView="90" workbookViewId="0">
      <selection activeCell="I19" sqref="I19"/>
    </sheetView>
  </sheetViews>
  <sheetFormatPr defaultRowHeight="15" x14ac:dyDescent="0.25"/>
  <cols>
    <col min="1" max="1" width="6.85546875" style="9" bestFit="1" customWidth="1"/>
    <col min="2" max="2" width="21.140625" customWidth="1"/>
    <col min="3" max="3" width="50.140625" customWidth="1"/>
    <col min="4" max="4" width="14.85546875" customWidth="1"/>
    <col min="5" max="5" width="10.42578125" customWidth="1"/>
  </cols>
  <sheetData>
    <row r="1" spans="1:4" ht="15" customHeight="1" x14ac:dyDescent="0.25">
      <c r="A1" s="20"/>
      <c r="B1" s="13"/>
      <c r="C1" s="145"/>
      <c r="D1" s="303" t="s">
        <v>604</v>
      </c>
    </row>
    <row r="2" spans="1:4" ht="15" customHeight="1" x14ac:dyDescent="0.25">
      <c r="A2" s="20"/>
      <c r="B2" s="13"/>
      <c r="C2" s="145"/>
      <c r="D2" s="303" t="s">
        <v>222</v>
      </c>
    </row>
    <row r="3" spans="1:4" ht="15" customHeight="1" x14ac:dyDescent="0.25">
      <c r="A3" s="20"/>
      <c r="B3" s="13"/>
      <c r="C3" s="145"/>
      <c r="D3" s="303" t="s">
        <v>510</v>
      </c>
    </row>
    <row r="4" spans="1:4" ht="15" customHeight="1" x14ac:dyDescent="0.25">
      <c r="A4" s="20"/>
      <c r="B4" s="13"/>
      <c r="C4" s="145"/>
      <c r="D4" s="303" t="s">
        <v>605</v>
      </c>
    </row>
    <row r="5" spans="1:4" ht="15" customHeight="1" x14ac:dyDescent="0.25">
      <c r="A5" s="20"/>
      <c r="B5" s="13"/>
      <c r="C5" s="13"/>
      <c r="D5" s="21"/>
    </row>
    <row r="6" spans="1:4" ht="15" customHeight="1" x14ac:dyDescent="0.25">
      <c r="A6" s="600" t="s">
        <v>663</v>
      </c>
      <c r="B6" s="600"/>
      <c r="C6" s="600"/>
      <c r="D6" s="600"/>
    </row>
    <row r="7" spans="1:4" ht="30.75" customHeight="1" x14ac:dyDescent="0.25">
      <c r="A7" s="601" t="s">
        <v>664</v>
      </c>
      <c r="B7" s="601"/>
      <c r="C7" s="601"/>
      <c r="D7" s="601"/>
    </row>
    <row r="8" spans="1:4" ht="15" customHeight="1" x14ac:dyDescent="0.25">
      <c r="A8" s="564" t="s">
        <v>221</v>
      </c>
      <c r="B8" s="564"/>
      <c r="C8" s="564"/>
      <c r="D8" s="564"/>
    </row>
    <row r="9" spans="1:4" ht="15" customHeight="1" x14ac:dyDescent="0.25">
      <c r="A9" s="443" t="s">
        <v>723</v>
      </c>
      <c r="B9" s="443"/>
      <c r="C9" s="443"/>
      <c r="D9" s="443"/>
    </row>
    <row r="10" spans="1:4" ht="15" customHeight="1" thickBot="1" x14ac:dyDescent="0.3">
      <c r="A10" s="603"/>
      <c r="B10" s="603"/>
      <c r="C10" s="603"/>
      <c r="D10" s="603"/>
    </row>
    <row r="11" spans="1:4" ht="30" customHeight="1" thickBot="1" x14ac:dyDescent="0.3">
      <c r="A11" s="329" t="s">
        <v>2</v>
      </c>
      <c r="B11" s="604" t="s">
        <v>219</v>
      </c>
      <c r="C11" s="604"/>
      <c r="D11" s="356" t="s">
        <v>151</v>
      </c>
    </row>
    <row r="12" spans="1:4" ht="30" customHeight="1" thickBot="1" x14ac:dyDescent="0.3">
      <c r="A12" s="330" t="s">
        <v>260</v>
      </c>
      <c r="B12" s="599" t="s">
        <v>529</v>
      </c>
      <c r="C12" s="599"/>
      <c r="D12" s="342"/>
    </row>
    <row r="13" spans="1:4" ht="30" customHeight="1" x14ac:dyDescent="0.25">
      <c r="A13" s="331" t="s">
        <v>573</v>
      </c>
      <c r="B13" s="593" t="s">
        <v>541</v>
      </c>
      <c r="C13" s="593"/>
      <c r="D13" s="231"/>
    </row>
    <row r="14" spans="1:4" ht="30" customHeight="1" x14ac:dyDescent="0.25">
      <c r="A14" s="332" t="s">
        <v>564</v>
      </c>
      <c r="B14" s="481" t="s">
        <v>538</v>
      </c>
      <c r="C14" s="481"/>
      <c r="D14" s="31"/>
    </row>
    <row r="15" spans="1:4" ht="30" customHeight="1" x14ac:dyDescent="0.25">
      <c r="A15" s="332" t="s">
        <v>488</v>
      </c>
      <c r="B15" s="481" t="s">
        <v>539</v>
      </c>
      <c r="C15" s="481"/>
      <c r="D15" s="31"/>
    </row>
    <row r="16" spans="1:4" ht="30" customHeight="1" x14ac:dyDescent="0.25">
      <c r="A16" s="332" t="s">
        <v>565</v>
      </c>
      <c r="B16" s="481" t="s">
        <v>540</v>
      </c>
      <c r="C16" s="481"/>
      <c r="D16" s="31"/>
    </row>
    <row r="17" spans="1:4" ht="30" customHeight="1" x14ac:dyDescent="0.25">
      <c r="A17" s="332" t="s">
        <v>489</v>
      </c>
      <c r="B17" s="481" t="s">
        <v>530</v>
      </c>
      <c r="C17" s="481"/>
      <c r="D17" s="31"/>
    </row>
    <row r="18" spans="1:4" ht="30" customHeight="1" thickBot="1" x14ac:dyDescent="0.3">
      <c r="A18" s="333" t="s">
        <v>136</v>
      </c>
      <c r="B18" s="485" t="s">
        <v>542</v>
      </c>
      <c r="C18" s="485"/>
      <c r="D18" s="32"/>
    </row>
    <row r="19" spans="1:4" ht="30" customHeight="1" thickBot="1" x14ac:dyDescent="0.3">
      <c r="A19" s="330" t="s">
        <v>382</v>
      </c>
      <c r="B19" s="599" t="s">
        <v>531</v>
      </c>
      <c r="C19" s="599"/>
      <c r="D19" s="342"/>
    </row>
    <row r="20" spans="1:4" ht="30" customHeight="1" x14ac:dyDescent="0.25">
      <c r="A20" s="334" t="s">
        <v>566</v>
      </c>
      <c r="B20" s="602" t="s">
        <v>532</v>
      </c>
      <c r="C20" s="602"/>
      <c r="D20" s="294"/>
    </row>
    <row r="21" spans="1:4" ht="30" customHeight="1" x14ac:dyDescent="0.25">
      <c r="A21" s="335" t="s">
        <v>533</v>
      </c>
      <c r="B21" s="587" t="s">
        <v>534</v>
      </c>
      <c r="C21" s="587"/>
      <c r="D21" s="343"/>
    </row>
    <row r="22" spans="1:4" ht="30" customHeight="1" x14ac:dyDescent="0.25">
      <c r="A22" s="335" t="s">
        <v>567</v>
      </c>
      <c r="B22" s="587" t="s">
        <v>591</v>
      </c>
      <c r="C22" s="587"/>
      <c r="D22" s="242"/>
    </row>
    <row r="23" spans="1:4" ht="30" customHeight="1" x14ac:dyDescent="0.25">
      <c r="A23" s="335" t="s">
        <v>568</v>
      </c>
      <c r="B23" s="587" t="s">
        <v>592</v>
      </c>
      <c r="C23" s="587"/>
      <c r="D23" s="242"/>
    </row>
    <row r="24" spans="1:4" ht="30" customHeight="1" x14ac:dyDescent="0.25">
      <c r="A24" s="335" t="s">
        <v>569</v>
      </c>
      <c r="B24" s="587" t="s">
        <v>593</v>
      </c>
      <c r="C24" s="587"/>
      <c r="D24" s="242"/>
    </row>
    <row r="25" spans="1:4" ht="30" customHeight="1" x14ac:dyDescent="0.25">
      <c r="A25" s="335" t="s">
        <v>570</v>
      </c>
      <c r="B25" s="587" t="s">
        <v>594</v>
      </c>
      <c r="C25" s="587"/>
      <c r="D25" s="242"/>
    </row>
    <row r="26" spans="1:4" ht="30" customHeight="1" x14ac:dyDescent="0.25">
      <c r="A26" s="335" t="s">
        <v>571</v>
      </c>
      <c r="B26" s="588" t="s">
        <v>535</v>
      </c>
      <c r="C26" s="588"/>
      <c r="D26" s="242"/>
    </row>
    <row r="27" spans="1:4" ht="30" customHeight="1" x14ac:dyDescent="0.25">
      <c r="A27" s="335" t="s">
        <v>536</v>
      </c>
      <c r="B27" s="588" t="s">
        <v>595</v>
      </c>
      <c r="C27" s="588"/>
      <c r="D27" s="242"/>
    </row>
    <row r="28" spans="1:4" s="241" customFormat="1" ht="30" customHeight="1" x14ac:dyDescent="0.25">
      <c r="A28" s="335" t="s">
        <v>572</v>
      </c>
      <c r="B28" s="587" t="s">
        <v>496</v>
      </c>
      <c r="C28" s="587"/>
      <c r="D28" s="242"/>
    </row>
    <row r="29" spans="1:4" ht="30" customHeight="1" thickBot="1" x14ac:dyDescent="0.3">
      <c r="A29" s="336" t="s">
        <v>537</v>
      </c>
      <c r="B29" s="597" t="s">
        <v>596</v>
      </c>
      <c r="C29" s="598"/>
      <c r="D29" s="243"/>
    </row>
    <row r="30" spans="1:4" ht="30" customHeight="1" thickBot="1" x14ac:dyDescent="0.3">
      <c r="A30" s="330" t="s">
        <v>270</v>
      </c>
      <c r="B30" s="585" t="s">
        <v>551</v>
      </c>
      <c r="C30" s="586"/>
      <c r="D30" s="342"/>
    </row>
    <row r="31" spans="1:4" ht="30" customHeight="1" thickBot="1" x14ac:dyDescent="0.3">
      <c r="A31" s="337" t="s">
        <v>21</v>
      </c>
      <c r="B31" s="594" t="s">
        <v>372</v>
      </c>
      <c r="C31" s="594"/>
      <c r="D31" s="234"/>
    </row>
    <row r="32" spans="1:4" s="241" customFormat="1" ht="30" customHeight="1" thickBot="1" x14ac:dyDescent="0.3">
      <c r="A32" s="338" t="s">
        <v>271</v>
      </c>
      <c r="B32" s="585" t="s">
        <v>549</v>
      </c>
      <c r="C32" s="586"/>
      <c r="D32" s="342"/>
    </row>
    <row r="33" spans="1:4" ht="30" customHeight="1" x14ac:dyDescent="0.25">
      <c r="A33" s="331" t="s">
        <v>574</v>
      </c>
      <c r="B33" s="593" t="s">
        <v>668</v>
      </c>
      <c r="C33" s="593"/>
      <c r="D33" s="231"/>
    </row>
    <row r="34" spans="1:4" ht="30" customHeight="1" thickBot="1" x14ac:dyDescent="0.3">
      <c r="A34" s="333" t="s">
        <v>575</v>
      </c>
      <c r="B34" s="485" t="s">
        <v>550</v>
      </c>
      <c r="C34" s="485"/>
      <c r="D34" s="32"/>
    </row>
    <row r="35" spans="1:4" s="241" customFormat="1" ht="30" customHeight="1" x14ac:dyDescent="0.25">
      <c r="A35" s="339" t="s">
        <v>576</v>
      </c>
      <c r="B35" s="593" t="s">
        <v>667</v>
      </c>
      <c r="C35" s="593"/>
      <c r="D35" s="346">
        <f>D37+D38+D40+D42</f>
        <v>0</v>
      </c>
    </row>
    <row r="36" spans="1:4" s="241" customFormat="1" ht="30" customHeight="1" x14ac:dyDescent="0.25">
      <c r="A36" s="340" t="s">
        <v>577</v>
      </c>
      <c r="B36" s="589" t="s">
        <v>544</v>
      </c>
      <c r="C36" s="590"/>
      <c r="D36" s="347">
        <f>D39+D41+D43</f>
        <v>0</v>
      </c>
    </row>
    <row r="37" spans="1:4" ht="30" customHeight="1" x14ac:dyDescent="0.25">
      <c r="A37" s="332" t="s">
        <v>639</v>
      </c>
      <c r="B37" s="481" t="s">
        <v>599</v>
      </c>
      <c r="C37" s="481"/>
      <c r="D37" s="31"/>
    </row>
    <row r="38" spans="1:4" ht="30" customHeight="1" x14ac:dyDescent="0.25">
      <c r="A38" s="332" t="s">
        <v>578</v>
      </c>
      <c r="B38" s="481" t="s">
        <v>600</v>
      </c>
      <c r="C38" s="481"/>
      <c r="D38" s="31"/>
    </row>
    <row r="39" spans="1:4" s="241" customFormat="1" ht="30" customHeight="1" x14ac:dyDescent="0.25">
      <c r="A39" s="332" t="s">
        <v>579</v>
      </c>
      <c r="B39" s="591" t="s">
        <v>638</v>
      </c>
      <c r="C39" s="592"/>
      <c r="D39" s="31"/>
    </row>
    <row r="40" spans="1:4" s="241" customFormat="1" ht="30" customHeight="1" x14ac:dyDescent="0.25">
      <c r="A40" s="332" t="s">
        <v>640</v>
      </c>
      <c r="B40" s="591" t="s">
        <v>657</v>
      </c>
      <c r="C40" s="592"/>
      <c r="D40" s="31"/>
    </row>
    <row r="41" spans="1:4" s="241" customFormat="1" ht="30" customHeight="1" x14ac:dyDescent="0.25">
      <c r="A41" s="332" t="s">
        <v>641</v>
      </c>
      <c r="B41" s="591" t="s">
        <v>545</v>
      </c>
      <c r="C41" s="592"/>
      <c r="D41" s="31"/>
    </row>
    <row r="42" spans="1:4" s="241" customFormat="1" ht="30" customHeight="1" x14ac:dyDescent="0.25">
      <c r="A42" s="332" t="s">
        <v>644</v>
      </c>
      <c r="B42" s="591" t="s">
        <v>546</v>
      </c>
      <c r="C42" s="592"/>
      <c r="D42" s="31"/>
    </row>
    <row r="43" spans="1:4" s="241" customFormat="1" ht="30" customHeight="1" x14ac:dyDescent="0.25">
      <c r="A43" s="332" t="s">
        <v>580</v>
      </c>
      <c r="B43" s="591" t="s">
        <v>545</v>
      </c>
      <c r="C43" s="592"/>
      <c r="D43" s="31"/>
    </row>
    <row r="44" spans="1:4" ht="30" customHeight="1" x14ac:dyDescent="0.25">
      <c r="A44" s="341" t="s">
        <v>581</v>
      </c>
      <c r="B44" s="589" t="s">
        <v>547</v>
      </c>
      <c r="C44" s="590"/>
      <c r="D44" s="31"/>
    </row>
    <row r="45" spans="1:4" ht="30" customHeight="1" x14ac:dyDescent="0.25">
      <c r="A45" s="341" t="s">
        <v>601</v>
      </c>
      <c r="B45" s="481" t="s">
        <v>544</v>
      </c>
      <c r="C45" s="481"/>
      <c r="D45" s="31"/>
    </row>
    <row r="46" spans="1:4" s="241" customFormat="1" ht="30" customHeight="1" x14ac:dyDescent="0.25">
      <c r="A46" s="332" t="s">
        <v>582</v>
      </c>
      <c r="B46" s="589" t="s">
        <v>548</v>
      </c>
      <c r="C46" s="590"/>
      <c r="D46" s="31"/>
    </row>
    <row r="47" spans="1:4" s="241" customFormat="1" ht="30" customHeight="1" x14ac:dyDescent="0.25">
      <c r="A47" s="332" t="s">
        <v>642</v>
      </c>
      <c r="B47" s="589" t="s">
        <v>545</v>
      </c>
      <c r="C47" s="590"/>
      <c r="D47" s="31"/>
    </row>
    <row r="48" spans="1:4" ht="30" customHeight="1" x14ac:dyDescent="0.25">
      <c r="A48" s="332" t="s">
        <v>583</v>
      </c>
      <c r="B48" s="589" t="s">
        <v>491</v>
      </c>
      <c r="C48" s="590"/>
      <c r="D48" s="31"/>
    </row>
    <row r="49" spans="1:4" ht="30" customHeight="1" thickBot="1" x14ac:dyDescent="0.3">
      <c r="A49" s="340" t="s">
        <v>643</v>
      </c>
      <c r="B49" s="595" t="s">
        <v>492</v>
      </c>
      <c r="C49" s="596"/>
      <c r="D49" s="211"/>
    </row>
    <row r="50" spans="1:4" ht="30" customHeight="1" thickBot="1" x14ac:dyDescent="0.3">
      <c r="A50" s="338" t="s">
        <v>272</v>
      </c>
      <c r="B50" s="585" t="s">
        <v>669</v>
      </c>
      <c r="C50" s="586"/>
      <c r="D50" s="342"/>
    </row>
    <row r="51" spans="1:4" ht="30" customHeight="1" x14ac:dyDescent="0.25">
      <c r="A51" s="331" t="s">
        <v>490</v>
      </c>
      <c r="B51" s="583" t="s">
        <v>597</v>
      </c>
      <c r="C51" s="584"/>
      <c r="D51" s="346">
        <f>D52+D53</f>
        <v>0</v>
      </c>
    </row>
    <row r="52" spans="1:4" ht="30" customHeight="1" x14ac:dyDescent="0.25">
      <c r="A52" s="332" t="s">
        <v>563</v>
      </c>
      <c r="B52" s="579" t="s">
        <v>557</v>
      </c>
      <c r="C52" s="580"/>
      <c r="D52" s="31"/>
    </row>
    <row r="53" spans="1:4" ht="30" customHeight="1" x14ac:dyDescent="0.25">
      <c r="A53" s="332" t="s">
        <v>584</v>
      </c>
      <c r="B53" s="579" t="s">
        <v>558</v>
      </c>
      <c r="C53" s="580"/>
      <c r="D53" s="31"/>
    </row>
    <row r="54" spans="1:4" s="241" customFormat="1" ht="30" customHeight="1" x14ac:dyDescent="0.25">
      <c r="A54" s="332" t="s">
        <v>552</v>
      </c>
      <c r="B54" s="579" t="s">
        <v>559</v>
      </c>
      <c r="C54" s="580"/>
      <c r="D54" s="344">
        <f>D55+D56</f>
        <v>0</v>
      </c>
    </row>
    <row r="55" spans="1:4" s="241" customFormat="1" ht="30" customHeight="1" x14ac:dyDescent="0.25">
      <c r="A55" s="332" t="s">
        <v>585</v>
      </c>
      <c r="B55" s="579" t="s">
        <v>557</v>
      </c>
      <c r="C55" s="580"/>
      <c r="D55" s="211"/>
    </row>
    <row r="56" spans="1:4" s="241" customFormat="1" ht="30" customHeight="1" x14ac:dyDescent="0.25">
      <c r="A56" s="332" t="s">
        <v>586</v>
      </c>
      <c r="B56" s="579" t="s">
        <v>558</v>
      </c>
      <c r="C56" s="580"/>
      <c r="D56" s="31"/>
    </row>
    <row r="57" spans="1:4" s="241" customFormat="1" ht="30" customHeight="1" x14ac:dyDescent="0.25">
      <c r="A57" s="341" t="s">
        <v>555</v>
      </c>
      <c r="B57" s="581" t="s">
        <v>598</v>
      </c>
      <c r="C57" s="582"/>
      <c r="D57" s="345">
        <f>D58+D59</f>
        <v>0</v>
      </c>
    </row>
    <row r="58" spans="1:4" s="241" customFormat="1" ht="30" customHeight="1" x14ac:dyDescent="0.25">
      <c r="A58" s="332" t="s">
        <v>587</v>
      </c>
      <c r="B58" s="579" t="s">
        <v>560</v>
      </c>
      <c r="C58" s="580"/>
      <c r="D58" s="211"/>
    </row>
    <row r="59" spans="1:4" s="241" customFormat="1" ht="30" customHeight="1" x14ac:dyDescent="0.25">
      <c r="A59" s="332" t="s">
        <v>588</v>
      </c>
      <c r="B59" s="579" t="s">
        <v>562</v>
      </c>
      <c r="C59" s="580"/>
      <c r="D59" s="211"/>
    </row>
    <row r="60" spans="1:4" s="241" customFormat="1" ht="30" customHeight="1" x14ac:dyDescent="0.25">
      <c r="A60" s="332" t="s">
        <v>556</v>
      </c>
      <c r="B60" s="579" t="s">
        <v>561</v>
      </c>
      <c r="C60" s="580"/>
      <c r="D60" s="344">
        <f>D61+D62</f>
        <v>0</v>
      </c>
    </row>
    <row r="61" spans="1:4" s="241" customFormat="1" ht="30" customHeight="1" x14ac:dyDescent="0.25">
      <c r="A61" s="332" t="s">
        <v>590</v>
      </c>
      <c r="B61" s="579" t="s">
        <v>560</v>
      </c>
      <c r="C61" s="580"/>
      <c r="D61" s="211"/>
    </row>
    <row r="62" spans="1:4" ht="30" customHeight="1" thickBot="1" x14ac:dyDescent="0.3">
      <c r="A62" s="328" t="s">
        <v>589</v>
      </c>
      <c r="B62" s="577" t="s">
        <v>562</v>
      </c>
      <c r="C62" s="578"/>
      <c r="D62" s="32"/>
    </row>
  </sheetData>
  <sheetProtection algorithmName="SHA-512" hashValue="clkVH/9ThWY+BwzE1WANjFrt9jie8g9tiPHRkhBULeKT00fTYaaUDwzrzg4BEgamp4G1ZxU/k2CYdolBg+NV2Q==" saltValue="inmsBjMDQTrWj/nrNVDnAQ==" spinCount="100000" sheet="1" objects="1" scenarios="1"/>
  <protectedRanges>
    <protectedRange sqref="A9 D13:D18 D20 D22:D29 D31 D33:D34 D37:D49 D52:D53 D55:D56 D58:D59 D61:D62" name="Диапазон1"/>
  </protectedRanges>
  <customSheetViews>
    <customSheetView guid="{23AEB5B2-A565-40DA-8BB4-DD396FC04CB0}" scale="90" showPageBreaks="1" view="pageBreakPreview">
      <selection activeCell="G11" sqref="G11"/>
      <rowBreaks count="1" manualBreakCount="1">
        <brk id="25" max="16383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97" orientation="portrait" r:id="rId1"/>
      <headerFooter>
        <oddFooter>Страница  &amp;P из &amp;N</oddFooter>
      </headerFooter>
    </customSheetView>
  </customSheetViews>
  <mergeCells count="57">
    <mergeCell ref="A6:D6"/>
    <mergeCell ref="A7:D7"/>
    <mergeCell ref="B27:C27"/>
    <mergeCell ref="B28:C28"/>
    <mergeCell ref="B20:C20"/>
    <mergeCell ref="B13:C13"/>
    <mergeCell ref="B21:C21"/>
    <mergeCell ref="B23:C23"/>
    <mergeCell ref="A8:D8"/>
    <mergeCell ref="A9:D9"/>
    <mergeCell ref="B12:C12"/>
    <mergeCell ref="A10:D10"/>
    <mergeCell ref="B11:C11"/>
    <mergeCell ref="B14:C14"/>
    <mergeCell ref="B15:C15"/>
    <mergeCell ref="B16:C16"/>
    <mergeCell ref="B40:C40"/>
    <mergeCell ref="B32:C32"/>
    <mergeCell ref="B36:C36"/>
    <mergeCell ref="B39:C39"/>
    <mergeCell ref="B41:C41"/>
    <mergeCell ref="B38:C38"/>
    <mergeCell ref="B33:C33"/>
    <mergeCell ref="B18:C18"/>
    <mergeCell ref="B24:C24"/>
    <mergeCell ref="B29:C29"/>
    <mergeCell ref="B30:C30"/>
    <mergeCell ref="B19:C19"/>
    <mergeCell ref="B22:C22"/>
    <mergeCell ref="B50:C50"/>
    <mergeCell ref="B17:C17"/>
    <mergeCell ref="B25:C25"/>
    <mergeCell ref="B26:C26"/>
    <mergeCell ref="B44:C44"/>
    <mergeCell ref="B47:C47"/>
    <mergeCell ref="B45:C45"/>
    <mergeCell ref="B46:C46"/>
    <mergeCell ref="B43:C43"/>
    <mergeCell ref="B35:C35"/>
    <mergeCell ref="B34:C34"/>
    <mergeCell ref="B31:C31"/>
    <mergeCell ref="B48:C48"/>
    <mergeCell ref="B49:C49"/>
    <mergeCell ref="B42:C42"/>
    <mergeCell ref="B37:C37"/>
    <mergeCell ref="B53:C53"/>
    <mergeCell ref="B56:C56"/>
    <mergeCell ref="B57:C57"/>
    <mergeCell ref="B51:C51"/>
    <mergeCell ref="B52:C52"/>
    <mergeCell ref="B62:C62"/>
    <mergeCell ref="B58:C58"/>
    <mergeCell ref="B59:C59"/>
    <mergeCell ref="B54:C54"/>
    <mergeCell ref="B55:C55"/>
    <mergeCell ref="B60:C60"/>
    <mergeCell ref="B61:C61"/>
  </mergeCells>
  <phoneticPr fontId="0" type="noConversion"/>
  <dataValidations xWindow="776" yWindow="370" count="2">
    <dataValidation type="decimal" allowBlank="1" showInputMessage="1" showErrorMessage="1" error="не более 7 цифр" prompt="поле только для цифр" sqref="D13:D18 D31 D52:D53 D33:D34 D37:D49 D61:D62 D58:D59 D55:D56 D20 D22:D29">
      <formula1>0</formula1>
      <formula2>9999999</formula2>
    </dataValidation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9:D9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headerFooter>
    <oddFooter>Страница  &amp;P из &amp;N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theme="5" tint="0.39997558519241921"/>
    <pageSetUpPr fitToPage="1"/>
  </sheetPr>
  <dimension ref="A1:E85"/>
  <sheetViews>
    <sheetView view="pageBreakPreview" topLeftCell="A35" zoomScale="90" zoomScaleNormal="70" zoomScaleSheetLayoutView="90" workbookViewId="0">
      <selection activeCell="E28" sqref="E28"/>
    </sheetView>
  </sheetViews>
  <sheetFormatPr defaultColWidth="11.7109375" defaultRowHeight="15" x14ac:dyDescent="0.2"/>
  <cols>
    <col min="1" max="1" width="6.7109375" style="17" bestFit="1" customWidth="1"/>
    <col min="2" max="2" width="58.5703125" style="3" customWidth="1"/>
    <col min="3" max="3" width="7.42578125" style="3" customWidth="1"/>
    <col min="4" max="5" width="14.7109375" style="3" customWidth="1"/>
    <col min="6" max="16384" width="11.7109375" style="3"/>
  </cols>
  <sheetData>
    <row r="1" spans="1:5" ht="15" customHeight="1" x14ac:dyDescent="0.25">
      <c r="A1" s="18"/>
      <c r="B1" s="19"/>
      <c r="C1" s="144"/>
      <c r="D1" s="146" t="s">
        <v>126</v>
      </c>
      <c r="E1" s="144"/>
    </row>
    <row r="2" spans="1:5" ht="15" customHeight="1" x14ac:dyDescent="0.25">
      <c r="A2" s="18"/>
      <c r="B2" s="19"/>
      <c r="C2" s="144"/>
      <c r="D2" s="146" t="s">
        <v>222</v>
      </c>
      <c r="E2" s="144"/>
    </row>
    <row r="3" spans="1:5" ht="15" customHeight="1" x14ac:dyDescent="0.25">
      <c r="A3" s="18"/>
      <c r="B3" s="19"/>
      <c r="C3" s="144"/>
      <c r="D3" s="146" t="s">
        <v>510</v>
      </c>
      <c r="E3" s="144"/>
    </row>
    <row r="4" spans="1:5" ht="15" customHeight="1" x14ac:dyDescent="0.25">
      <c r="A4" s="58"/>
      <c r="B4" s="59"/>
      <c r="C4" s="144"/>
      <c r="D4" s="146" t="s">
        <v>511</v>
      </c>
      <c r="E4" s="144"/>
    </row>
    <row r="5" spans="1:5" ht="15" customHeight="1" x14ac:dyDescent="0.25">
      <c r="A5" s="58"/>
      <c r="B5" s="59"/>
      <c r="C5" s="59"/>
      <c r="D5" s="59"/>
      <c r="E5" s="59"/>
    </row>
    <row r="6" spans="1:5" ht="28.5" customHeight="1" x14ac:dyDescent="0.2">
      <c r="A6" s="437" t="s">
        <v>659</v>
      </c>
      <c r="B6" s="438"/>
      <c r="C6" s="438"/>
      <c r="D6" s="438"/>
      <c r="E6" s="438"/>
    </row>
    <row r="7" spans="1:5" ht="15" customHeight="1" x14ac:dyDescent="0.25">
      <c r="A7" s="58"/>
      <c r="B7" s="432" t="s">
        <v>543</v>
      </c>
      <c r="C7" s="433"/>
      <c r="D7" s="433"/>
      <c r="E7" s="433"/>
    </row>
    <row r="8" spans="1:5" ht="15" customHeight="1" x14ac:dyDescent="0.2">
      <c r="A8" s="439" t="s">
        <v>723</v>
      </c>
      <c r="B8" s="439"/>
      <c r="C8" s="439"/>
      <c r="D8" s="439"/>
      <c r="E8" s="439"/>
    </row>
    <row r="9" spans="1:5" ht="15" customHeight="1" thickBot="1" x14ac:dyDescent="0.3">
      <c r="A9" s="58"/>
      <c r="B9" s="60"/>
      <c r="C9" s="61"/>
      <c r="D9" s="61"/>
      <c r="E9" s="61"/>
    </row>
    <row r="10" spans="1:5" ht="78" customHeight="1" thickBot="1" x14ac:dyDescent="0.25">
      <c r="A10" s="325" t="s">
        <v>2</v>
      </c>
      <c r="B10" s="434" t="s">
        <v>0</v>
      </c>
      <c r="C10" s="435"/>
      <c r="D10" s="326" t="s">
        <v>79</v>
      </c>
      <c r="E10" s="327" t="s">
        <v>519</v>
      </c>
    </row>
    <row r="11" spans="1:5" ht="15" customHeight="1" x14ac:dyDescent="0.2">
      <c r="A11" s="264"/>
      <c r="B11" s="264" t="s">
        <v>80</v>
      </c>
      <c r="C11" s="264" t="s">
        <v>81</v>
      </c>
      <c r="D11" s="264" t="s">
        <v>259</v>
      </c>
      <c r="E11" s="264" t="s">
        <v>259</v>
      </c>
    </row>
    <row r="12" spans="1:5" ht="15" customHeight="1" x14ac:dyDescent="0.2">
      <c r="A12" s="264"/>
      <c r="B12" s="324">
        <v>1</v>
      </c>
      <c r="C12" s="324">
        <v>2</v>
      </c>
      <c r="D12" s="324">
        <v>3</v>
      </c>
      <c r="E12" s="324">
        <v>4</v>
      </c>
    </row>
    <row r="13" spans="1:5" ht="45" customHeight="1" x14ac:dyDescent="0.2">
      <c r="A13" s="261">
        <v>1</v>
      </c>
      <c r="B13" s="262" t="s">
        <v>607</v>
      </c>
      <c r="C13" s="263"/>
      <c r="D13" s="264"/>
      <c r="E13" s="265"/>
    </row>
    <row r="14" spans="1:5" ht="45" customHeight="1" x14ac:dyDescent="0.2">
      <c r="A14" s="66" t="s">
        <v>11</v>
      </c>
      <c r="B14" s="67" t="s">
        <v>379</v>
      </c>
      <c r="C14" s="68">
        <v>10</v>
      </c>
      <c r="D14" s="314">
        <v>30744</v>
      </c>
      <c r="E14" s="315">
        <v>28060</v>
      </c>
    </row>
    <row r="15" spans="1:5" ht="45" customHeight="1" x14ac:dyDescent="0.25">
      <c r="A15" s="69" t="s">
        <v>14</v>
      </c>
      <c r="B15" s="67" t="s">
        <v>378</v>
      </c>
      <c r="C15" s="70">
        <v>20</v>
      </c>
      <c r="D15" s="314">
        <v>21856</v>
      </c>
      <c r="E15" s="315">
        <v>19874</v>
      </c>
    </row>
    <row r="16" spans="1:5" ht="45" customHeight="1" x14ac:dyDescent="0.25">
      <c r="A16" s="69" t="s">
        <v>16</v>
      </c>
      <c r="B16" s="67" t="s">
        <v>82</v>
      </c>
      <c r="C16" s="70">
        <v>30</v>
      </c>
      <c r="D16" s="314">
        <v>574</v>
      </c>
      <c r="E16" s="315">
        <v>347</v>
      </c>
    </row>
    <row r="17" spans="1:5" ht="45" customHeight="1" x14ac:dyDescent="0.25">
      <c r="A17" s="69" t="s">
        <v>60</v>
      </c>
      <c r="B17" s="67" t="s">
        <v>83</v>
      </c>
      <c r="C17" s="70">
        <v>40</v>
      </c>
      <c r="D17" s="314">
        <v>7128</v>
      </c>
      <c r="E17" s="315">
        <v>5781</v>
      </c>
    </row>
    <row r="18" spans="1:5" ht="45" customHeight="1" thickBot="1" x14ac:dyDescent="0.3">
      <c r="A18" s="71" t="s">
        <v>114</v>
      </c>
      <c r="B18" s="72" t="s">
        <v>84</v>
      </c>
      <c r="C18" s="73">
        <v>50</v>
      </c>
      <c r="D18" s="156">
        <f>D14-D15-D16-D17</f>
        <v>1186</v>
      </c>
      <c r="E18" s="157">
        <f>E14-E15-E16-E17</f>
        <v>2058</v>
      </c>
    </row>
    <row r="19" spans="1:5" ht="45" customHeight="1" x14ac:dyDescent="0.2">
      <c r="A19" s="64">
        <v>2</v>
      </c>
      <c r="B19" s="65" t="s">
        <v>446</v>
      </c>
      <c r="C19" s="74"/>
      <c r="D19" s="78"/>
      <c r="E19" s="79"/>
    </row>
    <row r="20" spans="1:5" ht="45" customHeight="1" x14ac:dyDescent="0.25">
      <c r="A20" s="69" t="s">
        <v>18</v>
      </c>
      <c r="B20" s="67" t="s">
        <v>85</v>
      </c>
      <c r="C20" s="70">
        <v>60</v>
      </c>
      <c r="D20" s="314">
        <v>0</v>
      </c>
      <c r="E20" s="315">
        <v>0</v>
      </c>
    </row>
    <row r="21" spans="1:5" ht="45" customHeight="1" x14ac:dyDescent="0.25">
      <c r="A21" s="69" t="s">
        <v>19</v>
      </c>
      <c r="B21" s="67" t="s">
        <v>86</v>
      </c>
      <c r="C21" s="70">
        <v>70</v>
      </c>
      <c r="D21" s="314">
        <v>0</v>
      </c>
      <c r="E21" s="315">
        <v>0</v>
      </c>
    </row>
    <row r="22" spans="1:5" ht="45" customHeight="1" x14ac:dyDescent="0.25">
      <c r="A22" s="69" t="s">
        <v>70</v>
      </c>
      <c r="B22" s="67" t="s">
        <v>95</v>
      </c>
      <c r="C22" s="70">
        <v>80</v>
      </c>
      <c r="D22" s="314">
        <v>0</v>
      </c>
      <c r="E22" s="315">
        <v>0</v>
      </c>
    </row>
    <row r="23" spans="1:5" ht="45" customHeight="1" x14ac:dyDescent="0.25">
      <c r="A23" s="69" t="s">
        <v>71</v>
      </c>
      <c r="B23" s="67" t="s">
        <v>87</v>
      </c>
      <c r="C23" s="70">
        <v>90</v>
      </c>
      <c r="D23" s="314">
        <v>1707</v>
      </c>
      <c r="E23" s="315">
        <v>797</v>
      </c>
    </row>
    <row r="24" spans="1:5" ht="45" customHeight="1" x14ac:dyDescent="0.25">
      <c r="A24" s="69" t="s">
        <v>72</v>
      </c>
      <c r="B24" s="67" t="s">
        <v>96</v>
      </c>
      <c r="C24" s="70">
        <v>91</v>
      </c>
      <c r="D24" s="314">
        <v>1707</v>
      </c>
      <c r="E24" s="315">
        <v>797</v>
      </c>
    </row>
    <row r="25" spans="1:5" ht="45" customHeight="1" x14ac:dyDescent="0.25">
      <c r="A25" s="69" t="s">
        <v>73</v>
      </c>
      <c r="B25" s="67" t="s">
        <v>88</v>
      </c>
      <c r="C25" s="70">
        <v>100</v>
      </c>
      <c r="D25" s="314">
        <v>169</v>
      </c>
      <c r="E25" s="315">
        <v>107</v>
      </c>
    </row>
    <row r="26" spans="1:5" ht="45" customHeight="1" x14ac:dyDescent="0.25">
      <c r="A26" s="69" t="s">
        <v>74</v>
      </c>
      <c r="B26" s="67" t="s">
        <v>89</v>
      </c>
      <c r="C26" s="70">
        <v>110</v>
      </c>
      <c r="D26" s="314">
        <v>0</v>
      </c>
      <c r="E26" s="315">
        <v>0</v>
      </c>
    </row>
    <row r="27" spans="1:5" ht="45" customHeight="1" thickBot="1" x14ac:dyDescent="0.3">
      <c r="A27" s="69" t="s">
        <v>149</v>
      </c>
      <c r="B27" s="67" t="s">
        <v>90</v>
      </c>
      <c r="C27" s="70">
        <v>120</v>
      </c>
      <c r="D27" s="314">
        <v>0</v>
      </c>
      <c r="E27" s="315">
        <v>0</v>
      </c>
    </row>
    <row r="28" spans="1:5" ht="45" customHeight="1" thickBot="1" x14ac:dyDescent="0.3">
      <c r="A28" s="129" t="s">
        <v>658</v>
      </c>
      <c r="B28" s="130" t="s">
        <v>91</v>
      </c>
      <c r="C28" s="131">
        <v>140</v>
      </c>
      <c r="D28" s="158">
        <f>D18+D20-D21+D22+D23-D25+D26-D27</f>
        <v>2724</v>
      </c>
      <c r="E28" s="159">
        <f>E18+E20-E21+E22+E23-E25+E26-E27</f>
        <v>2748</v>
      </c>
    </row>
    <row r="29" spans="1:5" ht="45" customHeight="1" thickBot="1" x14ac:dyDescent="0.3">
      <c r="A29" s="132" t="s">
        <v>393</v>
      </c>
      <c r="B29" s="133" t="s">
        <v>397</v>
      </c>
      <c r="C29" s="134">
        <v>150</v>
      </c>
      <c r="D29" s="316">
        <v>324.5</v>
      </c>
      <c r="E29" s="317">
        <v>288</v>
      </c>
    </row>
    <row r="30" spans="1:5" ht="45" customHeight="1" thickBot="1" x14ac:dyDescent="0.3">
      <c r="A30" s="129" t="s">
        <v>394</v>
      </c>
      <c r="B30" s="130" t="s">
        <v>92</v>
      </c>
      <c r="C30" s="131">
        <v>160</v>
      </c>
      <c r="D30" s="158">
        <f>D28-D29</f>
        <v>2399.5</v>
      </c>
      <c r="E30" s="159">
        <f>E28-E29</f>
        <v>2460</v>
      </c>
    </row>
    <row r="31" spans="1:5" ht="45" customHeight="1" x14ac:dyDescent="0.2">
      <c r="A31" s="64">
        <v>3</v>
      </c>
      <c r="B31" s="214" t="s">
        <v>606</v>
      </c>
      <c r="C31" s="76"/>
      <c r="D31" s="76"/>
      <c r="E31" s="77"/>
    </row>
    <row r="32" spans="1:5" ht="45" customHeight="1" x14ac:dyDescent="0.2">
      <c r="A32" s="69" t="s">
        <v>21</v>
      </c>
      <c r="B32" s="67" t="s">
        <v>508</v>
      </c>
      <c r="C32" s="75"/>
      <c r="D32" s="314">
        <v>11027.5</v>
      </c>
      <c r="E32" s="315">
        <v>10405</v>
      </c>
    </row>
    <row r="33" spans="1:5" ht="45" customHeight="1" x14ac:dyDescent="0.2">
      <c r="A33" s="236" t="s">
        <v>134</v>
      </c>
      <c r="B33" s="237" t="s">
        <v>97</v>
      </c>
      <c r="C33" s="238"/>
      <c r="D33" s="318">
        <v>0</v>
      </c>
      <c r="E33" s="319">
        <v>0</v>
      </c>
    </row>
    <row r="34" spans="1:5" ht="45" customHeight="1" x14ac:dyDescent="0.2">
      <c r="A34" s="69" t="s">
        <v>203</v>
      </c>
      <c r="B34" s="67" t="s">
        <v>636</v>
      </c>
      <c r="C34" s="238"/>
      <c r="D34" s="318">
        <v>64535</v>
      </c>
      <c r="E34" s="319">
        <v>0</v>
      </c>
    </row>
    <row r="35" spans="1:5" ht="45" customHeight="1" x14ac:dyDescent="0.2">
      <c r="A35" s="69" t="s">
        <v>509</v>
      </c>
      <c r="B35" s="67" t="s">
        <v>634</v>
      </c>
      <c r="C35" s="238"/>
      <c r="D35" s="318">
        <v>310</v>
      </c>
      <c r="E35" s="319">
        <v>0</v>
      </c>
    </row>
    <row r="36" spans="1:5" ht="45" customHeight="1" x14ac:dyDescent="0.2">
      <c r="A36" s="69" t="s">
        <v>602</v>
      </c>
      <c r="B36" s="67" t="s">
        <v>637</v>
      </c>
      <c r="C36" s="238"/>
      <c r="D36" s="318">
        <v>0</v>
      </c>
      <c r="E36" s="319">
        <v>0</v>
      </c>
    </row>
    <row r="37" spans="1:5" ht="45" customHeight="1" x14ac:dyDescent="0.2">
      <c r="A37" s="69" t="s">
        <v>603</v>
      </c>
      <c r="B37" s="67" t="s">
        <v>635</v>
      </c>
      <c r="C37" s="238"/>
      <c r="D37" s="318">
        <v>0</v>
      </c>
      <c r="E37" s="319">
        <v>0</v>
      </c>
    </row>
    <row r="38" spans="1:5" ht="45" customHeight="1" x14ac:dyDescent="0.2">
      <c r="A38" s="69" t="s">
        <v>271</v>
      </c>
      <c r="B38" s="237" t="s">
        <v>609</v>
      </c>
      <c r="C38" s="238"/>
      <c r="D38" s="320">
        <f>D14+D20+D22+D23+D26+D34+D36</f>
        <v>96986</v>
      </c>
      <c r="E38" s="321">
        <f>E14+E20+E22+E23+E26+E34+E36</f>
        <v>28857</v>
      </c>
    </row>
    <row r="39" spans="1:5" ht="45" customHeight="1" thickBot="1" x14ac:dyDescent="0.25">
      <c r="A39" s="71" t="s">
        <v>610</v>
      </c>
      <c r="B39" s="72" t="s">
        <v>611</v>
      </c>
      <c r="C39" s="266"/>
      <c r="D39" s="322">
        <f>D30+D35+D37</f>
        <v>2709.5</v>
      </c>
      <c r="E39" s="323">
        <f>E30+E35+E37</f>
        <v>2460</v>
      </c>
    </row>
    <row r="40" spans="1:5" ht="15.75" x14ac:dyDescent="0.25">
      <c r="A40" s="58"/>
      <c r="B40" s="62"/>
      <c r="C40" s="63"/>
      <c r="D40" s="63"/>
      <c r="E40" s="63"/>
    </row>
    <row r="41" spans="1:5" ht="19.5" customHeight="1" x14ac:dyDescent="0.2">
      <c r="A41" s="436" t="s">
        <v>520</v>
      </c>
      <c r="B41" s="436"/>
      <c r="C41" s="436"/>
      <c r="D41" s="436"/>
      <c r="E41" s="436"/>
    </row>
    <row r="42" spans="1:5" ht="33.75" customHeight="1" x14ac:dyDescent="0.2">
      <c r="A42" s="431" t="s">
        <v>553</v>
      </c>
      <c r="B42" s="431"/>
      <c r="C42" s="431"/>
      <c r="D42" s="431"/>
      <c r="E42" s="431"/>
    </row>
    <row r="43" spans="1:5" ht="15.75" x14ac:dyDescent="0.25">
      <c r="A43" s="58"/>
      <c r="B43" s="61"/>
      <c r="C43" s="61"/>
      <c r="D43" s="61"/>
      <c r="E43" s="61"/>
    </row>
    <row r="44" spans="1:5" ht="15.75" x14ac:dyDescent="0.25">
      <c r="A44" s="58"/>
      <c r="B44" s="61"/>
      <c r="C44" s="61"/>
      <c r="D44" s="61"/>
      <c r="E44" s="61"/>
    </row>
    <row r="45" spans="1:5" ht="15.75" x14ac:dyDescent="0.25">
      <c r="A45" s="58"/>
      <c r="B45" s="61"/>
      <c r="C45" s="61"/>
      <c r="D45" s="61"/>
      <c r="E45" s="61"/>
    </row>
    <row r="46" spans="1:5" ht="15.75" x14ac:dyDescent="0.25">
      <c r="A46" s="58"/>
      <c r="B46" s="61"/>
      <c r="C46" s="61"/>
      <c r="D46" s="61"/>
      <c r="E46" s="61"/>
    </row>
    <row r="47" spans="1:5" ht="15.75" x14ac:dyDescent="0.25">
      <c r="A47" s="58"/>
      <c r="B47" s="61"/>
      <c r="C47" s="61"/>
      <c r="D47" s="61"/>
      <c r="E47" s="61"/>
    </row>
    <row r="48" spans="1:5" ht="15.75" x14ac:dyDescent="0.25">
      <c r="A48" s="58"/>
      <c r="B48" s="61"/>
      <c r="C48" s="61"/>
      <c r="D48" s="61"/>
      <c r="E48" s="61"/>
    </row>
    <row r="49" spans="1:5" ht="15.75" x14ac:dyDescent="0.25">
      <c r="A49" s="58"/>
      <c r="B49" s="61"/>
      <c r="C49" s="61"/>
      <c r="D49" s="61"/>
      <c r="E49" s="61"/>
    </row>
    <row r="73" spans="3:3" ht="15.75" x14ac:dyDescent="0.25">
      <c r="C73" s="4" t="s">
        <v>35</v>
      </c>
    </row>
    <row r="85" spans="2:2" x14ac:dyDescent="0.2">
      <c r="B85" s="3" t="s">
        <v>35</v>
      </c>
    </row>
  </sheetData>
  <sheetProtection algorithmName="SHA-512" hashValue="Qqy9YIVweIeAod06GVD9YeZLAmLNMJ4esT5+M2qJLK60HfxaUCSyf7LYu7UHnRQNeGFPMMbMvyUjrXML2Kcvzw==" saltValue="qXTNJlvtcI4O+YBjdRDfLQ==" spinCount="100000" sheet="1" objects="1" scenarios="1"/>
  <protectedRanges>
    <protectedRange sqref="A8 D14:E17 D29:E29 D20:E27 D32:E39" name="Диапазон1"/>
  </protectedRanges>
  <dataConsolidate/>
  <customSheetViews>
    <customSheetView guid="{23AEB5B2-A565-40DA-8BB4-DD396FC04CB0}" scale="90" showPageBreaks="1" printArea="1" view="pageBreakPreview">
      <selection activeCell="G11" sqref="G11"/>
      <rowBreaks count="1" manualBreakCount="1">
        <brk id="44" max="4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firstPageNumber="0" orientation="portrait" r:id="rId1"/>
      <headerFooter alignWithMargins="0">
        <oddFooter>&amp;CСтраница  &amp;P из &amp;N&amp;R&amp;D</oddFooter>
      </headerFooter>
    </customSheetView>
  </customSheetViews>
  <mergeCells count="6">
    <mergeCell ref="A42:E42"/>
    <mergeCell ref="B7:E7"/>
    <mergeCell ref="B10:C10"/>
    <mergeCell ref="A41:E41"/>
    <mergeCell ref="A6:E6"/>
    <mergeCell ref="A8:E8"/>
  </mergeCells>
  <phoneticPr fontId="0" type="noConversion"/>
  <dataValidations xWindow="682" yWindow="324" count="3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E8"/>
    <dataValidation type="decimal" allowBlank="1" showInputMessage="1" showErrorMessage="1" error="не более 7 цифр" prompt="поле только для цифр" sqref="D38:E39 D28:E28 D30:E30 D18:E18">
      <formula1>0</formula1>
      <formula2>9999999</formula2>
    </dataValidation>
    <dataValidation type="decimal" allowBlank="1" showInputMessage="1" showErrorMessage="1" error="не более 7 цифр" prompt="поле только для цифр, заполняется в тысячах рублей" sqref="D14:E17 D20:E27 D29:E29 D32:E37">
      <formula1>0</formula1>
      <formula2>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rstPageNumber="0" fitToHeight="0" orientation="portrait" r:id="rId2"/>
  <headerFooter alignWithMargins="0">
    <oddFooter>&amp;CСтраница  &amp;P из &amp;N&amp;R&amp;D</oddFooter>
  </headerFooter>
  <rowBreaks count="2" manualBreakCount="2">
    <brk id="18" max="4" man="1"/>
    <brk id="30" max="4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theme="5" tint="0.39997558519241921"/>
    <pageSetUpPr fitToPage="1"/>
  </sheetPr>
  <dimension ref="A1:E41"/>
  <sheetViews>
    <sheetView view="pageBreakPreview" zoomScale="90" zoomScaleNormal="100" zoomScaleSheetLayoutView="90" workbookViewId="0">
      <selection activeCell="E23" sqref="E23"/>
    </sheetView>
  </sheetViews>
  <sheetFormatPr defaultRowHeight="15" x14ac:dyDescent="0.25"/>
  <cols>
    <col min="1" max="1" width="5.7109375" style="91" customWidth="1"/>
    <col min="2" max="2" width="35.7109375" style="13" customWidth="1"/>
    <col min="3" max="4" width="31.7109375" style="13" customWidth="1"/>
    <col min="5" max="5" width="21.7109375" style="13" customWidth="1"/>
    <col min="6" max="16384" width="9.140625" style="13"/>
  </cols>
  <sheetData>
    <row r="1" spans="1:5" ht="14.25" customHeight="1" x14ac:dyDescent="0.25">
      <c r="C1" s="209" t="s">
        <v>381</v>
      </c>
      <c r="D1" s="209"/>
    </row>
    <row r="2" spans="1:5" ht="14.25" customHeight="1" x14ac:dyDescent="0.25">
      <c r="C2" s="209" t="s">
        <v>222</v>
      </c>
      <c r="D2" s="209"/>
    </row>
    <row r="3" spans="1:5" ht="14.25" customHeight="1" x14ac:dyDescent="0.25">
      <c r="C3" s="209" t="s">
        <v>510</v>
      </c>
      <c r="D3" s="209"/>
    </row>
    <row r="4" spans="1:5" ht="14.25" customHeight="1" x14ac:dyDescent="0.25">
      <c r="C4" s="209" t="s">
        <v>511</v>
      </c>
      <c r="D4" s="209"/>
    </row>
    <row r="5" spans="1:5" x14ac:dyDescent="0.25">
      <c r="E5" s="90"/>
    </row>
    <row r="6" spans="1:5" x14ac:dyDescent="0.25">
      <c r="A6" s="444" t="s">
        <v>608</v>
      </c>
      <c r="B6" s="444"/>
      <c r="C6" s="444"/>
      <c r="D6" s="444"/>
      <c r="E6" s="444"/>
    </row>
    <row r="7" spans="1:5" x14ac:dyDescent="0.25">
      <c r="A7" s="451" t="s">
        <v>356</v>
      </c>
      <c r="B7" s="451"/>
      <c r="C7" s="451"/>
      <c r="D7" s="451"/>
      <c r="E7" s="451"/>
    </row>
    <row r="8" spans="1:5" x14ac:dyDescent="0.25">
      <c r="A8" s="443" t="s">
        <v>723</v>
      </c>
      <c r="B8" s="443"/>
      <c r="C8" s="443"/>
      <c r="D8" s="443"/>
      <c r="E8" s="443"/>
    </row>
    <row r="9" spans="1:5" ht="15.75" thickBot="1" x14ac:dyDescent="0.3"/>
    <row r="10" spans="1:5" ht="30" customHeight="1" thickBot="1" x14ac:dyDescent="0.3">
      <c r="A10" s="357" t="s">
        <v>2</v>
      </c>
      <c r="B10" s="358" t="s">
        <v>3</v>
      </c>
      <c r="C10" s="358" t="s">
        <v>357</v>
      </c>
      <c r="D10" s="359" t="s">
        <v>7</v>
      </c>
      <c r="E10" s="359" t="s">
        <v>645</v>
      </c>
    </row>
    <row r="11" spans="1:5" ht="30" customHeight="1" x14ac:dyDescent="0.25">
      <c r="A11" s="445" t="s">
        <v>4</v>
      </c>
      <c r="B11" s="446"/>
      <c r="C11" s="446"/>
      <c r="D11" s="446"/>
      <c r="E11" s="447"/>
    </row>
    <row r="12" spans="1:5" ht="15" customHeight="1" x14ac:dyDescent="0.25">
      <c r="A12" s="137">
        <v>1</v>
      </c>
      <c r="B12" s="136" t="s">
        <v>677</v>
      </c>
      <c r="C12" s="136" t="s">
        <v>678</v>
      </c>
      <c r="D12" s="245" t="s">
        <v>679</v>
      </c>
      <c r="E12" s="138"/>
    </row>
    <row r="13" spans="1:5" ht="15" customHeight="1" x14ac:dyDescent="0.25">
      <c r="A13" s="137">
        <v>2</v>
      </c>
      <c r="B13" s="136" t="s">
        <v>680</v>
      </c>
      <c r="C13" s="136" t="s">
        <v>681</v>
      </c>
      <c r="D13" s="245" t="s">
        <v>682</v>
      </c>
      <c r="E13" s="138"/>
    </row>
    <row r="14" spans="1:5" ht="15" customHeight="1" x14ac:dyDescent="0.25">
      <c r="A14" s="137">
        <v>3</v>
      </c>
      <c r="B14" s="136" t="s">
        <v>683</v>
      </c>
      <c r="C14" s="136" t="s">
        <v>684</v>
      </c>
      <c r="D14" s="245" t="s">
        <v>685</v>
      </c>
      <c r="E14" s="138"/>
    </row>
    <row r="15" spans="1:5" ht="15" customHeight="1" x14ac:dyDescent="0.25">
      <c r="A15" s="396">
        <v>4</v>
      </c>
      <c r="B15" s="136" t="s">
        <v>686</v>
      </c>
      <c r="C15" s="136" t="s">
        <v>687</v>
      </c>
      <c r="D15" s="245" t="s">
        <v>688</v>
      </c>
      <c r="E15" s="138"/>
    </row>
    <row r="16" spans="1:5" ht="15" customHeight="1" x14ac:dyDescent="0.25">
      <c r="A16" s="396">
        <v>5</v>
      </c>
      <c r="B16" s="136" t="s">
        <v>689</v>
      </c>
      <c r="C16" s="136" t="s">
        <v>690</v>
      </c>
      <c r="D16" s="245" t="s">
        <v>691</v>
      </c>
      <c r="E16" s="138"/>
    </row>
    <row r="17" spans="1:5" ht="15" customHeight="1" x14ac:dyDescent="0.25">
      <c r="A17" s="396">
        <v>6</v>
      </c>
      <c r="B17" s="136" t="s">
        <v>692</v>
      </c>
      <c r="C17" s="136" t="s">
        <v>693</v>
      </c>
      <c r="D17" s="245" t="s">
        <v>694</v>
      </c>
      <c r="E17" s="138"/>
    </row>
    <row r="18" spans="1:5" ht="15" customHeight="1" x14ac:dyDescent="0.25">
      <c r="A18" s="396">
        <v>7</v>
      </c>
      <c r="B18" s="136" t="s">
        <v>716</v>
      </c>
      <c r="C18" s="136" t="s">
        <v>717</v>
      </c>
      <c r="D18" s="245" t="s">
        <v>697</v>
      </c>
      <c r="E18" s="138"/>
    </row>
    <row r="19" spans="1:5" ht="15" customHeight="1" x14ac:dyDescent="0.25">
      <c r="A19" s="396">
        <v>8</v>
      </c>
      <c r="B19" s="398" t="s">
        <v>695</v>
      </c>
      <c r="C19" s="398" t="s">
        <v>696</v>
      </c>
      <c r="D19" s="399" t="s">
        <v>697</v>
      </c>
      <c r="E19" s="138"/>
    </row>
    <row r="20" spans="1:5" ht="15" customHeight="1" x14ac:dyDescent="0.25">
      <c r="A20" s="396">
        <v>9</v>
      </c>
      <c r="B20" s="136" t="s">
        <v>698</v>
      </c>
      <c r="C20" s="136" t="s">
        <v>699</v>
      </c>
      <c r="D20" s="245" t="s">
        <v>700</v>
      </c>
      <c r="E20" s="138"/>
    </row>
    <row r="21" spans="1:5" ht="15" customHeight="1" x14ac:dyDescent="0.25">
      <c r="A21" s="396">
        <v>10</v>
      </c>
      <c r="B21" s="136" t="s">
        <v>701</v>
      </c>
      <c r="C21" s="136" t="s">
        <v>702</v>
      </c>
      <c r="D21" s="245" t="s">
        <v>703</v>
      </c>
      <c r="E21" s="138"/>
    </row>
    <row r="22" spans="1:5" ht="15" customHeight="1" x14ac:dyDescent="0.25">
      <c r="A22" s="396">
        <v>11</v>
      </c>
      <c r="B22" s="136" t="s">
        <v>704</v>
      </c>
      <c r="C22" s="136" t="s">
        <v>705</v>
      </c>
      <c r="D22" s="245" t="s">
        <v>706</v>
      </c>
      <c r="E22" s="138"/>
    </row>
    <row r="23" spans="1:5" ht="15" customHeight="1" x14ac:dyDescent="0.25">
      <c r="A23" s="396">
        <v>12</v>
      </c>
      <c r="B23" s="136" t="s">
        <v>707</v>
      </c>
      <c r="C23" s="136" t="s">
        <v>708</v>
      </c>
      <c r="D23" s="245" t="s">
        <v>709</v>
      </c>
      <c r="E23" s="138"/>
    </row>
    <row r="24" spans="1:5" ht="15" customHeight="1" x14ac:dyDescent="0.25">
      <c r="A24" s="396">
        <v>13</v>
      </c>
      <c r="B24" s="136" t="s">
        <v>710</v>
      </c>
      <c r="C24" s="136" t="s">
        <v>711</v>
      </c>
      <c r="D24" s="245" t="s">
        <v>712</v>
      </c>
      <c r="E24" s="138"/>
    </row>
    <row r="25" spans="1:5" ht="15" customHeight="1" x14ac:dyDescent="0.25">
      <c r="A25" s="396">
        <v>14</v>
      </c>
      <c r="B25" s="398" t="s">
        <v>713</v>
      </c>
      <c r="C25" s="398" t="s">
        <v>714</v>
      </c>
      <c r="D25" s="399" t="s">
        <v>715</v>
      </c>
      <c r="E25" s="138"/>
    </row>
    <row r="26" spans="1:5" ht="15" customHeight="1" x14ac:dyDescent="0.25">
      <c r="A26" s="396"/>
      <c r="B26" s="136"/>
      <c r="C26" s="136"/>
      <c r="D26" s="245"/>
      <c r="E26" s="138"/>
    </row>
    <row r="27" spans="1:5" ht="15" customHeight="1" x14ac:dyDescent="0.25">
      <c r="A27" s="440" t="s">
        <v>6</v>
      </c>
      <c r="B27" s="441"/>
      <c r="C27" s="441"/>
      <c r="D27" s="441"/>
      <c r="E27" s="442"/>
    </row>
    <row r="28" spans="1:5" ht="15" customHeight="1" x14ac:dyDescent="0.25">
      <c r="A28" s="137">
        <v>1</v>
      </c>
      <c r="B28" s="397" t="s">
        <v>724</v>
      </c>
      <c r="C28" s="397" t="s">
        <v>725</v>
      </c>
      <c r="D28" s="397" t="s">
        <v>719</v>
      </c>
      <c r="E28" s="138"/>
    </row>
    <row r="29" spans="1:5" ht="15" customHeight="1" x14ac:dyDescent="0.25">
      <c r="A29" s="137">
        <v>2</v>
      </c>
      <c r="B29" s="136"/>
      <c r="C29" s="136"/>
      <c r="D29" s="245"/>
      <c r="E29" s="138"/>
    </row>
    <row r="30" spans="1:5" ht="15" customHeight="1" x14ac:dyDescent="0.25">
      <c r="A30" s="137" t="s">
        <v>5</v>
      </c>
      <c r="B30" s="136"/>
      <c r="C30" s="136"/>
      <c r="D30" s="245"/>
      <c r="E30" s="138"/>
    </row>
    <row r="31" spans="1:5" ht="15" customHeight="1" x14ac:dyDescent="0.25">
      <c r="A31" s="448" t="s">
        <v>614</v>
      </c>
      <c r="B31" s="449"/>
      <c r="C31" s="449"/>
      <c r="D31" s="449"/>
      <c r="E31" s="450"/>
    </row>
    <row r="32" spans="1:5" ht="15" customHeight="1" x14ac:dyDescent="0.25">
      <c r="A32" s="137">
        <v>1</v>
      </c>
      <c r="B32" s="397" t="s">
        <v>718</v>
      </c>
      <c r="C32" s="397" t="s">
        <v>699</v>
      </c>
      <c r="D32" s="397" t="s">
        <v>719</v>
      </c>
      <c r="E32" s="138" t="s">
        <v>722</v>
      </c>
    </row>
    <row r="33" spans="1:5" ht="15" customHeight="1" x14ac:dyDescent="0.25">
      <c r="A33" s="137">
        <v>2</v>
      </c>
      <c r="B33" s="136"/>
      <c r="C33" s="136"/>
      <c r="D33" s="245"/>
      <c r="E33" s="138"/>
    </row>
    <row r="34" spans="1:5" ht="15" customHeight="1" x14ac:dyDescent="0.25">
      <c r="A34" s="137">
        <v>3</v>
      </c>
      <c r="B34" s="136"/>
      <c r="C34" s="136"/>
      <c r="D34" s="245"/>
      <c r="E34" s="138"/>
    </row>
    <row r="35" spans="1:5" ht="15" customHeight="1" x14ac:dyDescent="0.25">
      <c r="A35" s="137">
        <v>4</v>
      </c>
      <c r="B35" s="136"/>
      <c r="C35" s="136"/>
      <c r="D35" s="245"/>
      <c r="E35" s="138"/>
    </row>
    <row r="36" spans="1:5" ht="15" customHeight="1" x14ac:dyDescent="0.25">
      <c r="A36" s="137">
        <v>5</v>
      </c>
      <c r="B36" s="136"/>
      <c r="C36" s="136"/>
      <c r="D36" s="245"/>
      <c r="E36" s="138"/>
    </row>
    <row r="37" spans="1:5" ht="15" customHeight="1" x14ac:dyDescent="0.25">
      <c r="A37" s="137" t="s">
        <v>5</v>
      </c>
      <c r="B37" s="136"/>
      <c r="C37" s="136"/>
      <c r="D37" s="245"/>
      <c r="E37" s="138"/>
    </row>
    <row r="38" spans="1:5" ht="15" customHeight="1" x14ac:dyDescent="0.25">
      <c r="A38" s="440" t="s">
        <v>384</v>
      </c>
      <c r="B38" s="441"/>
      <c r="C38" s="441"/>
      <c r="D38" s="441"/>
      <c r="E38" s="442"/>
    </row>
    <row r="39" spans="1:5" ht="15" customHeight="1" x14ac:dyDescent="0.25">
      <c r="A39" s="137">
        <v>1</v>
      </c>
      <c r="B39" s="397" t="s">
        <v>720</v>
      </c>
      <c r="C39" s="397" t="s">
        <v>699</v>
      </c>
      <c r="D39" s="397" t="s">
        <v>721</v>
      </c>
      <c r="E39" s="138"/>
    </row>
    <row r="40" spans="1:5" ht="15" customHeight="1" x14ac:dyDescent="0.25">
      <c r="A40" s="137">
        <v>2</v>
      </c>
      <c r="B40" s="136"/>
      <c r="C40" s="136"/>
      <c r="D40" s="245"/>
      <c r="E40" s="138"/>
    </row>
    <row r="41" spans="1:5" ht="15" customHeight="1" thickBot="1" x14ac:dyDescent="0.3">
      <c r="A41" s="139" t="s">
        <v>5</v>
      </c>
      <c r="B41" s="140"/>
      <c r="C41" s="140"/>
      <c r="D41" s="246"/>
      <c r="E41" s="141"/>
    </row>
  </sheetData>
  <sheetProtection algorithmName="SHA-512" hashValue="DpP31aID9eu8HjLpM6sTOukTKaO/ZU7FLcnNzj6LDRL2M7JHE8ko+go2XOEGJl02l/fMHxjmBB5rMRfoNElBMA==" saltValue="t6qoh8CdzdyXZ8EAmbFWwg==" spinCount="100000" sheet="1" insertRows="0"/>
  <protectedRanges>
    <protectedRange sqref="A8 A12:E26 A28:E30 A32:E37 A39:E41" name="Диапазон1"/>
  </protectedRanges>
  <customSheetViews>
    <customSheetView guid="{23AEB5B2-A565-40DA-8BB4-DD396FC04CB0}" scale="90" showPageBreaks="1" printArea="1" view="pageBreakPreview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scale="99" orientation="portrait" r:id="rId1"/>
    </customSheetView>
  </customSheetViews>
  <mergeCells count="7">
    <mergeCell ref="A38:E38"/>
    <mergeCell ref="A8:E8"/>
    <mergeCell ref="A6:E6"/>
    <mergeCell ref="A11:E11"/>
    <mergeCell ref="A27:E27"/>
    <mergeCell ref="A31:E31"/>
    <mergeCell ref="A7:E7"/>
  </mergeCells>
  <phoneticPr fontId="0" type="noConversion"/>
  <dataValidations xWindow="647" yWindow="342" count="1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E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 tint="0.39997558519241921"/>
  </sheetPr>
  <dimension ref="A1:F38"/>
  <sheetViews>
    <sheetView view="pageBreakPreview" zoomScale="90" zoomScaleNormal="100" zoomScaleSheetLayoutView="90" workbookViewId="0">
      <selection activeCell="D34" sqref="D34"/>
    </sheetView>
  </sheetViews>
  <sheetFormatPr defaultRowHeight="15" x14ac:dyDescent="0.25"/>
  <cols>
    <col min="2" max="2" width="63.7109375" customWidth="1"/>
    <col min="3" max="4" width="15.7109375" customWidth="1"/>
  </cols>
  <sheetData>
    <row r="1" spans="1:6" ht="15" customHeight="1" x14ac:dyDescent="0.25">
      <c r="A1" s="13"/>
      <c r="B1" s="13"/>
      <c r="C1" s="146" t="s">
        <v>127</v>
      </c>
      <c r="D1" s="13"/>
    </row>
    <row r="2" spans="1:6" ht="15" customHeight="1" x14ac:dyDescent="0.25">
      <c r="A2" s="13"/>
      <c r="B2" s="13"/>
      <c r="C2" s="146" t="s">
        <v>222</v>
      </c>
      <c r="D2" s="13"/>
    </row>
    <row r="3" spans="1:6" ht="15" customHeight="1" x14ac:dyDescent="0.25">
      <c r="A3" s="13"/>
      <c r="B3" s="13"/>
      <c r="C3" s="146" t="s">
        <v>510</v>
      </c>
      <c r="D3" s="21"/>
    </row>
    <row r="4" spans="1:6" ht="15" customHeight="1" x14ac:dyDescent="0.25">
      <c r="A4" s="13"/>
      <c r="B4" s="13"/>
      <c r="C4" s="146" t="s">
        <v>511</v>
      </c>
      <c r="D4" s="21"/>
    </row>
    <row r="5" spans="1:6" ht="15" customHeight="1" x14ac:dyDescent="0.25">
      <c r="A5" s="13"/>
      <c r="B5" s="13"/>
      <c r="C5" s="13"/>
      <c r="D5" s="21"/>
    </row>
    <row r="6" spans="1:6" ht="15" customHeight="1" x14ac:dyDescent="0.25">
      <c r="A6" s="453" t="s">
        <v>447</v>
      </c>
      <c r="B6" s="453"/>
      <c r="C6" s="453"/>
      <c r="D6" s="453"/>
    </row>
    <row r="7" spans="1:6" ht="15" customHeight="1" x14ac:dyDescent="0.25">
      <c r="A7" s="454" t="s">
        <v>513</v>
      </c>
      <c r="B7" s="454"/>
      <c r="C7" s="454"/>
      <c r="D7" s="454"/>
    </row>
    <row r="8" spans="1:6" ht="15" customHeight="1" x14ac:dyDescent="0.3">
      <c r="A8" s="455" t="s">
        <v>723</v>
      </c>
      <c r="B8" s="455"/>
      <c r="C8" s="455"/>
      <c r="D8" s="455"/>
      <c r="E8" s="6"/>
      <c r="F8" s="6"/>
    </row>
    <row r="9" spans="1:6" ht="15" customHeight="1" thickBot="1" x14ac:dyDescent="0.3">
      <c r="A9" s="456"/>
      <c r="B9" s="456"/>
      <c r="C9" s="456"/>
      <c r="D9" s="456"/>
      <c r="E9" s="7"/>
      <c r="F9" s="7"/>
    </row>
    <row r="10" spans="1:6" ht="32.25" customHeight="1" thickBot="1" x14ac:dyDescent="0.3">
      <c r="A10" s="80" t="s">
        <v>2</v>
      </c>
      <c r="B10" s="55" t="s">
        <v>0</v>
      </c>
      <c r="C10" s="54" t="s">
        <v>261</v>
      </c>
      <c r="D10" s="55" t="s">
        <v>94</v>
      </c>
    </row>
    <row r="11" spans="1:6" ht="15" customHeight="1" x14ac:dyDescent="0.25">
      <c r="A11" s="39" t="s">
        <v>260</v>
      </c>
      <c r="B11" s="81" t="s">
        <v>262</v>
      </c>
      <c r="C11" s="394">
        <f>C12+C13</f>
        <v>0</v>
      </c>
      <c r="D11" s="395">
        <f>D12+D13</f>
        <v>0</v>
      </c>
    </row>
    <row r="12" spans="1:6" ht="15" customHeight="1" x14ac:dyDescent="0.25">
      <c r="A12" s="56" t="s">
        <v>573</v>
      </c>
      <c r="B12" s="57" t="s">
        <v>268</v>
      </c>
      <c r="C12" s="82"/>
      <c r="D12" s="153"/>
    </row>
    <row r="13" spans="1:6" ht="15" customHeight="1" x14ac:dyDescent="0.25">
      <c r="A13" s="56" t="s">
        <v>136</v>
      </c>
      <c r="B13" s="57" t="s">
        <v>267</v>
      </c>
      <c r="C13" s="82"/>
      <c r="D13" s="153"/>
    </row>
    <row r="14" spans="1:6" ht="15" customHeight="1" x14ac:dyDescent="0.25">
      <c r="A14" s="83" t="s">
        <v>382</v>
      </c>
      <c r="B14" s="57" t="s">
        <v>289</v>
      </c>
      <c r="C14" s="393">
        <f>SUM(C15:C20)</f>
        <v>0</v>
      </c>
      <c r="D14" s="392">
        <f>SUM(D15:D20)</f>
        <v>0</v>
      </c>
    </row>
    <row r="15" spans="1:6" ht="15" customHeight="1" x14ac:dyDescent="0.25">
      <c r="A15" s="56" t="s">
        <v>566</v>
      </c>
      <c r="B15" s="57" t="s">
        <v>264</v>
      </c>
      <c r="C15" s="84"/>
      <c r="D15" s="154"/>
    </row>
    <row r="16" spans="1:6" ht="15" customHeight="1" x14ac:dyDescent="0.25">
      <c r="A16" s="56" t="s">
        <v>533</v>
      </c>
      <c r="B16" s="57" t="s">
        <v>266</v>
      </c>
      <c r="C16" s="84"/>
      <c r="D16" s="154"/>
    </row>
    <row r="17" spans="1:4" ht="15" customHeight="1" x14ac:dyDescent="0.25">
      <c r="A17" s="56" t="s">
        <v>571</v>
      </c>
      <c r="B17" s="57" t="s">
        <v>265</v>
      </c>
      <c r="C17" s="84"/>
      <c r="D17" s="154"/>
    </row>
    <row r="18" spans="1:4" s="241" customFormat="1" ht="15" customHeight="1" x14ac:dyDescent="0.25">
      <c r="A18" s="56" t="s">
        <v>572</v>
      </c>
      <c r="B18" s="57" t="s">
        <v>263</v>
      </c>
      <c r="C18" s="84"/>
      <c r="D18" s="154"/>
    </row>
    <row r="19" spans="1:4" ht="15" customHeight="1" x14ac:dyDescent="0.25">
      <c r="A19" s="247" t="s">
        <v>650</v>
      </c>
      <c r="B19" s="248" t="s">
        <v>646</v>
      </c>
      <c r="C19" s="84"/>
      <c r="D19" s="154"/>
    </row>
    <row r="20" spans="1:4" ht="15" customHeight="1" x14ac:dyDescent="0.25">
      <c r="A20" s="56" t="s">
        <v>651</v>
      </c>
      <c r="B20" s="57" t="s">
        <v>269</v>
      </c>
      <c r="C20" s="84"/>
      <c r="D20" s="154"/>
    </row>
    <row r="21" spans="1:4" ht="15" customHeight="1" x14ac:dyDescent="0.25">
      <c r="A21" s="56" t="s">
        <v>270</v>
      </c>
      <c r="B21" s="57" t="s">
        <v>280</v>
      </c>
      <c r="C21" s="82"/>
      <c r="D21" s="153"/>
    </row>
    <row r="22" spans="1:4" ht="15" customHeight="1" x14ac:dyDescent="0.25">
      <c r="A22" s="56" t="s">
        <v>271</v>
      </c>
      <c r="B22" s="57" t="s">
        <v>281</v>
      </c>
      <c r="C22" s="82">
        <v>5</v>
      </c>
      <c r="D22" s="153">
        <v>124</v>
      </c>
    </row>
    <row r="23" spans="1:4" ht="15" customHeight="1" x14ac:dyDescent="0.25">
      <c r="A23" s="56" t="s">
        <v>272</v>
      </c>
      <c r="B23" s="57" t="s">
        <v>383</v>
      </c>
      <c r="C23" s="82"/>
      <c r="D23" s="153"/>
    </row>
    <row r="24" spans="1:4" ht="30" customHeight="1" x14ac:dyDescent="0.25">
      <c r="A24" s="56" t="s">
        <v>273</v>
      </c>
      <c r="B24" s="57" t="s">
        <v>282</v>
      </c>
      <c r="C24" s="82"/>
      <c r="D24" s="153"/>
    </row>
    <row r="25" spans="1:4" ht="15" customHeight="1" x14ac:dyDescent="0.25">
      <c r="A25" s="56" t="s">
        <v>274</v>
      </c>
      <c r="B25" s="57" t="s">
        <v>279</v>
      </c>
      <c r="C25" s="85"/>
      <c r="D25" s="391">
        <f>SUM(D26:D30)</f>
        <v>269</v>
      </c>
    </row>
    <row r="26" spans="1:4" ht="15" customHeight="1" x14ac:dyDescent="0.25">
      <c r="A26" s="56" t="s">
        <v>652</v>
      </c>
      <c r="B26" s="57" t="s">
        <v>276</v>
      </c>
      <c r="C26" s="85"/>
      <c r="D26" s="153"/>
    </row>
    <row r="27" spans="1:4" ht="15" customHeight="1" x14ac:dyDescent="0.25">
      <c r="A27" s="56" t="s">
        <v>653</v>
      </c>
      <c r="B27" s="57" t="s">
        <v>277</v>
      </c>
      <c r="C27" s="85"/>
      <c r="D27" s="153">
        <v>269</v>
      </c>
    </row>
    <row r="28" spans="1:4" ht="15" customHeight="1" x14ac:dyDescent="0.25">
      <c r="A28" s="56" t="s">
        <v>654</v>
      </c>
      <c r="B28" s="57" t="s">
        <v>275</v>
      </c>
      <c r="C28" s="85"/>
      <c r="D28" s="153"/>
    </row>
    <row r="29" spans="1:4" ht="15" customHeight="1" x14ac:dyDescent="0.25">
      <c r="A29" s="56" t="s">
        <v>655</v>
      </c>
      <c r="B29" s="57" t="s">
        <v>278</v>
      </c>
      <c r="C29" s="85"/>
      <c r="D29" s="153"/>
    </row>
    <row r="30" spans="1:4" ht="15" customHeight="1" x14ac:dyDescent="0.25">
      <c r="A30" s="56" t="s">
        <v>656</v>
      </c>
      <c r="B30" s="89" t="s">
        <v>20</v>
      </c>
      <c r="C30" s="85"/>
      <c r="D30" s="153"/>
    </row>
    <row r="31" spans="1:4" ht="25.5" customHeight="1" x14ac:dyDescent="0.25">
      <c r="A31" s="56" t="s">
        <v>283</v>
      </c>
      <c r="B31" s="57" t="s">
        <v>286</v>
      </c>
      <c r="C31" s="85"/>
      <c r="D31" s="153">
        <v>602</v>
      </c>
    </row>
    <row r="32" spans="1:4" ht="15" customHeight="1" x14ac:dyDescent="0.25">
      <c r="A32" s="56" t="s">
        <v>284</v>
      </c>
      <c r="B32" s="57" t="s">
        <v>287</v>
      </c>
      <c r="C32" s="82"/>
      <c r="D32" s="153"/>
    </row>
    <row r="33" spans="1:4" ht="15" customHeight="1" thickBot="1" x14ac:dyDescent="0.3">
      <c r="A33" s="40" t="s">
        <v>285</v>
      </c>
      <c r="B33" s="86" t="s">
        <v>288</v>
      </c>
      <c r="C33" s="87"/>
      <c r="D33" s="155">
        <v>0</v>
      </c>
    </row>
    <row r="34" spans="1:4" ht="13.5" customHeight="1" x14ac:dyDescent="0.25">
      <c r="A34" s="13"/>
      <c r="B34" s="88"/>
      <c r="C34" s="88"/>
      <c r="D34" s="88"/>
    </row>
    <row r="35" spans="1:4" ht="32.25" customHeight="1" x14ac:dyDescent="0.25">
      <c r="A35" s="452" t="s">
        <v>220</v>
      </c>
      <c r="B35" s="452"/>
      <c r="C35" s="452"/>
      <c r="D35" s="452"/>
    </row>
    <row r="36" spans="1:4" ht="28.5" customHeight="1" x14ac:dyDescent="0.25">
      <c r="A36" s="452" t="s">
        <v>125</v>
      </c>
      <c r="B36" s="452"/>
      <c r="C36" s="452"/>
      <c r="D36" s="452"/>
    </row>
    <row r="37" spans="1:4" x14ac:dyDescent="0.25">
      <c r="B37" s="5"/>
    </row>
    <row r="38" spans="1:4" x14ac:dyDescent="0.25">
      <c r="B38" s="5"/>
    </row>
  </sheetData>
  <sheetProtection algorithmName="SHA-512" hashValue="JDDrKh+TmQU/RziCXU0WzTqj+iQCeZxw95dkJF77Mk0Ir57WXu9gIqa9QxjIyjlJJKKnf8bQs/3vMf8FIDwo/w==" saltValue="+oQxEZMFByYiWM7oRwTzXg==" spinCount="100000" sheet="1" objects="1" scenarios="1"/>
  <protectedRanges>
    <protectedRange sqref="A8 C12:D13 C15:D24 D26:D33 C32" name="Диапазон1"/>
  </protectedRanges>
  <customSheetViews>
    <customSheetView guid="{23AEB5B2-A565-40DA-8BB4-DD396FC04CB0}" scale="90" showPageBreaks="1" printArea="1" view="pageBreakPreview" topLeftCell="A5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scale="75" orientation="portrait" r:id="rId1"/>
      <headerFooter>
        <oddFooter>Страница  &amp;P из &amp;N</oddFooter>
      </headerFooter>
    </customSheetView>
  </customSheetViews>
  <mergeCells count="6">
    <mergeCell ref="A35:D35"/>
    <mergeCell ref="A36:D36"/>
    <mergeCell ref="A6:D6"/>
    <mergeCell ref="A7:D7"/>
    <mergeCell ref="A8:D8"/>
    <mergeCell ref="A9:D9"/>
  </mergeCells>
  <phoneticPr fontId="0" type="noConversion"/>
  <dataValidations xWindow="754" yWindow="347" count="4">
    <dataValidation allowBlank="1" showInputMessage="1" showErrorMessage="1" prompt="эту ячейку можно редактировать" sqref="B30"/>
    <dataValidation type="decimal" allowBlank="1" showInputMessage="1" showErrorMessage="1" error="не более 7 цифр" prompt="поле только для цифр" sqref="C12:C13 C32 C15:C24">
      <formula1>0</formula1>
      <formula2>9999999</formula2>
    </dataValidation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D8"/>
    <dataValidation type="decimal" allowBlank="1" showInputMessage="1" showErrorMessage="1" error="не более 7 цифр" prompt="поле только для цифр, заполняется в тысячах рублей" sqref="D12:D13 D15:D24 D26:D33">
      <formula1>0</formula1>
      <formula2>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2"/>
  <headerFooter>
    <oddFooter>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F31"/>
  <sheetViews>
    <sheetView view="pageBreakPreview" zoomScale="90" zoomScaleNormal="100" zoomScaleSheetLayoutView="90" workbookViewId="0">
      <selection activeCell="I27" sqref="I27"/>
    </sheetView>
  </sheetViews>
  <sheetFormatPr defaultRowHeight="15" x14ac:dyDescent="0.25"/>
  <cols>
    <col min="1" max="1" width="6.85546875" style="9" customWidth="1"/>
    <col min="3" max="3" width="51.140625" customWidth="1"/>
    <col min="4" max="5" width="15.42578125" customWidth="1"/>
  </cols>
  <sheetData>
    <row r="1" spans="1:6" ht="15" customHeight="1" x14ac:dyDescent="0.25">
      <c r="A1" s="20"/>
      <c r="B1" s="13"/>
      <c r="C1" s="145"/>
      <c r="D1" s="146" t="s">
        <v>448</v>
      </c>
      <c r="E1" s="145"/>
    </row>
    <row r="2" spans="1:6" ht="15" customHeight="1" x14ac:dyDescent="0.25">
      <c r="A2" s="20"/>
      <c r="B2" s="13"/>
      <c r="C2" s="145"/>
      <c r="D2" s="146" t="s">
        <v>222</v>
      </c>
      <c r="E2" s="145"/>
    </row>
    <row r="3" spans="1:6" ht="15" customHeight="1" x14ac:dyDescent="0.25">
      <c r="A3" s="20"/>
      <c r="B3" s="13"/>
      <c r="C3" s="145"/>
      <c r="D3" s="146" t="s">
        <v>510</v>
      </c>
      <c r="E3" s="145"/>
    </row>
    <row r="4" spans="1:6" ht="15" customHeight="1" x14ac:dyDescent="0.25">
      <c r="A4" s="20"/>
      <c r="B4" s="13"/>
      <c r="C4" s="145"/>
      <c r="D4" s="146" t="s">
        <v>511</v>
      </c>
      <c r="E4" s="145"/>
    </row>
    <row r="5" spans="1:6" ht="15" customHeight="1" x14ac:dyDescent="0.25">
      <c r="A5" s="20"/>
      <c r="B5" s="13"/>
      <c r="C5" s="13"/>
      <c r="D5" s="13"/>
      <c r="E5" s="21"/>
    </row>
    <row r="6" spans="1:6" ht="15" customHeight="1" x14ac:dyDescent="0.25">
      <c r="A6" s="453" t="s">
        <v>661</v>
      </c>
      <c r="B6" s="453"/>
      <c r="C6" s="453"/>
      <c r="D6" s="453"/>
      <c r="E6" s="453"/>
    </row>
    <row r="7" spans="1:6" ht="15" customHeight="1" x14ac:dyDescent="0.25">
      <c r="A7" s="477" t="s">
        <v>513</v>
      </c>
      <c r="B7" s="477"/>
      <c r="C7" s="477"/>
      <c r="D7" s="477"/>
      <c r="E7" s="477"/>
    </row>
    <row r="8" spans="1:6" ht="15" customHeight="1" x14ac:dyDescent="0.25">
      <c r="A8" s="470" t="s">
        <v>723</v>
      </c>
      <c r="B8" s="470"/>
      <c r="C8" s="470"/>
      <c r="D8" s="470"/>
      <c r="E8" s="470"/>
    </row>
    <row r="9" spans="1:6" ht="15" customHeight="1" thickBot="1" x14ac:dyDescent="0.3">
      <c r="A9" s="478"/>
      <c r="B9" s="478"/>
      <c r="C9" s="478"/>
      <c r="D9" s="478"/>
      <c r="E9" s="478"/>
    </row>
    <row r="10" spans="1:6" ht="29.25" thickBot="1" x14ac:dyDescent="0.3">
      <c r="A10" s="212" t="s">
        <v>2</v>
      </c>
      <c r="B10" s="457" t="s">
        <v>10</v>
      </c>
      <c r="C10" s="457"/>
      <c r="D10" s="457"/>
      <c r="E10" s="213" t="s">
        <v>79</v>
      </c>
      <c r="F10" s="8"/>
    </row>
    <row r="11" spans="1:6" ht="15" customHeight="1" thickBot="1" x14ac:dyDescent="0.3">
      <c r="A11" s="463" t="s">
        <v>440</v>
      </c>
      <c r="B11" s="464"/>
      <c r="C11" s="464"/>
      <c r="D11" s="465"/>
      <c r="E11" s="25"/>
      <c r="F11" s="8"/>
    </row>
    <row r="12" spans="1:6" ht="15" customHeight="1" x14ac:dyDescent="0.25">
      <c r="A12" s="462" t="s">
        <v>11</v>
      </c>
      <c r="B12" s="459" t="s">
        <v>12</v>
      </c>
      <c r="C12" s="459"/>
      <c r="D12" s="459"/>
      <c r="E12" s="402">
        <v>40</v>
      </c>
      <c r="F12" s="8"/>
    </row>
    <row r="13" spans="1:6" ht="15" customHeight="1" x14ac:dyDescent="0.25">
      <c r="A13" s="460"/>
      <c r="B13" s="458" t="s">
        <v>13</v>
      </c>
      <c r="C13" s="458"/>
      <c r="D13" s="458"/>
      <c r="E13" s="403">
        <v>401</v>
      </c>
      <c r="F13" s="8"/>
    </row>
    <row r="14" spans="1:6" ht="15" customHeight="1" x14ac:dyDescent="0.25">
      <c r="A14" s="460" t="s">
        <v>14</v>
      </c>
      <c r="B14" s="458" t="s">
        <v>15</v>
      </c>
      <c r="C14" s="458"/>
      <c r="D14" s="458"/>
      <c r="E14" s="403">
        <v>2</v>
      </c>
      <c r="F14" s="8"/>
    </row>
    <row r="15" spans="1:6" ht="15" customHeight="1" x14ac:dyDescent="0.25">
      <c r="A15" s="460"/>
      <c r="B15" s="458" t="s">
        <v>13</v>
      </c>
      <c r="C15" s="458"/>
      <c r="D15" s="458"/>
      <c r="E15" s="403">
        <v>41</v>
      </c>
      <c r="F15" s="8"/>
    </row>
    <row r="16" spans="1:6" ht="15" customHeight="1" x14ac:dyDescent="0.25">
      <c r="A16" s="460" t="s">
        <v>16</v>
      </c>
      <c r="B16" s="458" t="s">
        <v>128</v>
      </c>
      <c r="C16" s="458"/>
      <c r="D16" s="458"/>
      <c r="E16" s="403">
        <v>4</v>
      </c>
      <c r="F16" s="8"/>
    </row>
    <row r="17" spans="1:6" ht="15" customHeight="1" thickBot="1" x14ac:dyDescent="0.3">
      <c r="A17" s="461"/>
      <c r="B17" s="466" t="s">
        <v>17</v>
      </c>
      <c r="C17" s="466"/>
      <c r="D17" s="466"/>
      <c r="E17" s="404">
        <v>118</v>
      </c>
      <c r="F17" s="8"/>
    </row>
    <row r="18" spans="1:6" ht="15" customHeight="1" thickBot="1" x14ac:dyDescent="0.3">
      <c r="A18" s="471" t="s">
        <v>475</v>
      </c>
      <c r="B18" s="472"/>
      <c r="C18" s="472"/>
      <c r="D18" s="473"/>
      <c r="E18" s="29"/>
      <c r="F18" s="8"/>
    </row>
    <row r="19" spans="1:6" ht="15" customHeight="1" thickBot="1" x14ac:dyDescent="0.3">
      <c r="A19" s="26" t="s">
        <v>18</v>
      </c>
      <c r="B19" s="459" t="s">
        <v>474</v>
      </c>
      <c r="C19" s="459"/>
      <c r="D19" s="459"/>
      <c r="E19" s="24">
        <v>0</v>
      </c>
      <c r="F19" s="8"/>
    </row>
    <row r="20" spans="1:6" ht="15" customHeight="1" thickBot="1" x14ac:dyDescent="0.3">
      <c r="A20" s="467" t="s">
        <v>476</v>
      </c>
      <c r="B20" s="468"/>
      <c r="C20" s="468"/>
      <c r="D20" s="469"/>
      <c r="E20" s="29"/>
      <c r="F20" s="8"/>
    </row>
    <row r="21" spans="1:6" ht="30" customHeight="1" x14ac:dyDescent="0.25">
      <c r="A21" s="26" t="s">
        <v>21</v>
      </c>
      <c r="B21" s="459" t="s">
        <v>444</v>
      </c>
      <c r="C21" s="459"/>
      <c r="D21" s="459"/>
      <c r="E21" s="402">
        <v>9</v>
      </c>
      <c r="F21" s="8"/>
    </row>
    <row r="22" spans="1:6" ht="15" customHeight="1" x14ac:dyDescent="0.25">
      <c r="A22" s="27" t="s">
        <v>134</v>
      </c>
      <c r="B22" s="458" t="s">
        <v>129</v>
      </c>
      <c r="C22" s="458"/>
      <c r="D22" s="458"/>
      <c r="E22" s="403">
        <v>2</v>
      </c>
      <c r="F22" s="8"/>
    </row>
    <row r="23" spans="1:6" ht="15" customHeight="1" thickBot="1" x14ac:dyDescent="0.3">
      <c r="A23" s="28" t="s">
        <v>203</v>
      </c>
      <c r="B23" s="466" t="s">
        <v>130</v>
      </c>
      <c r="C23" s="466"/>
      <c r="D23" s="466"/>
      <c r="E23" s="404">
        <v>0</v>
      </c>
      <c r="F23" s="8"/>
    </row>
    <row r="24" spans="1:6" ht="15" customHeight="1" thickBot="1" x14ac:dyDescent="0.3">
      <c r="A24" s="467" t="s">
        <v>477</v>
      </c>
      <c r="B24" s="468"/>
      <c r="C24" s="468"/>
      <c r="D24" s="469"/>
      <c r="E24" s="29"/>
      <c r="F24" s="8"/>
    </row>
    <row r="25" spans="1:6" ht="15" customHeight="1" x14ac:dyDescent="0.25">
      <c r="A25" s="26" t="s">
        <v>22</v>
      </c>
      <c r="B25" s="459" t="s">
        <v>131</v>
      </c>
      <c r="C25" s="459"/>
      <c r="D25" s="459"/>
      <c r="E25" s="402">
        <v>0</v>
      </c>
      <c r="F25" s="8"/>
    </row>
    <row r="26" spans="1:6" ht="15" customHeight="1" x14ac:dyDescent="0.25">
      <c r="A26" s="210" t="s">
        <v>75</v>
      </c>
      <c r="B26" s="474" t="s">
        <v>473</v>
      </c>
      <c r="C26" s="475"/>
      <c r="D26" s="476"/>
      <c r="E26" s="405">
        <v>0</v>
      </c>
      <c r="F26" s="8"/>
    </row>
    <row r="27" spans="1:6" ht="15" customHeight="1" x14ac:dyDescent="0.25">
      <c r="A27" s="27" t="s">
        <v>353</v>
      </c>
      <c r="B27" s="458" t="s">
        <v>132</v>
      </c>
      <c r="C27" s="458"/>
      <c r="D27" s="458"/>
      <c r="E27" s="403">
        <v>200</v>
      </c>
      <c r="F27" s="8"/>
    </row>
    <row r="28" spans="1:6" ht="15" customHeight="1" thickBot="1" x14ac:dyDescent="0.3">
      <c r="A28" s="28" t="s">
        <v>354</v>
      </c>
      <c r="B28" s="466" t="s">
        <v>133</v>
      </c>
      <c r="C28" s="466"/>
      <c r="D28" s="466"/>
      <c r="E28" s="404">
        <v>100</v>
      </c>
      <c r="F28" s="8"/>
    </row>
    <row r="29" spans="1:6" ht="15" customHeight="1" thickBot="1" x14ac:dyDescent="0.3">
      <c r="A29" s="467" t="s">
        <v>478</v>
      </c>
      <c r="B29" s="468"/>
      <c r="C29" s="468"/>
      <c r="D29" s="469"/>
      <c r="E29" s="29"/>
      <c r="F29" s="8"/>
    </row>
    <row r="30" spans="1:6" ht="15" customHeight="1" x14ac:dyDescent="0.25">
      <c r="A30" s="26" t="s">
        <v>23</v>
      </c>
      <c r="B30" s="459" t="s">
        <v>31</v>
      </c>
      <c r="C30" s="459"/>
      <c r="D30" s="459"/>
      <c r="E30" s="402">
        <v>0</v>
      </c>
      <c r="F30" s="8"/>
    </row>
    <row r="31" spans="1:6" ht="15" customHeight="1" thickBot="1" x14ac:dyDescent="0.3">
      <c r="A31" s="28" t="s">
        <v>24</v>
      </c>
      <c r="B31" s="466" t="s">
        <v>32</v>
      </c>
      <c r="C31" s="466"/>
      <c r="D31" s="466"/>
      <c r="E31" s="404">
        <v>0</v>
      </c>
      <c r="F31" s="8"/>
    </row>
  </sheetData>
  <sheetProtection algorithmName="SHA-512" hashValue="dL1ATw2hz9n3kri9wO+axhM5ucqUHzfphmOzrf1jV4wTqh1t0pNJoiL+gdYq1BFTESzj3nC1Z10F98JyimYesA==" saltValue="Y1ht0s7vZbN0DXV1ZiN0xg==" spinCount="100000" sheet="1" objects="1" scenarios="1"/>
  <protectedRanges>
    <protectedRange sqref="A8 E12:E17 E30:E31 E21:E23 E25:E28 E19" name="Диапазон1"/>
  </protectedRanges>
  <customSheetViews>
    <customSheetView guid="{23AEB5B2-A565-40DA-8BB4-DD396FC04CB0}" scale="90" showPageBreaks="1" printArea="1" view="pageBreakPreview" topLeftCell="A5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r:id="rId1"/>
      <headerFooter>
        <oddFooter>&amp;CСтраница  &amp;P из &amp;N&amp;R&amp;D</oddFooter>
      </headerFooter>
    </customSheetView>
  </customSheetViews>
  <mergeCells count="29">
    <mergeCell ref="A6:E6"/>
    <mergeCell ref="A24:D24"/>
    <mergeCell ref="A29:D29"/>
    <mergeCell ref="B25:D25"/>
    <mergeCell ref="B19:D19"/>
    <mergeCell ref="B21:D21"/>
    <mergeCell ref="B22:D22"/>
    <mergeCell ref="B23:D23"/>
    <mergeCell ref="B28:D28"/>
    <mergeCell ref="A8:E8"/>
    <mergeCell ref="A20:D20"/>
    <mergeCell ref="A18:D18"/>
    <mergeCell ref="B26:D26"/>
    <mergeCell ref="A7:E7"/>
    <mergeCell ref="A9:E9"/>
    <mergeCell ref="A14:A15"/>
    <mergeCell ref="A16:A17"/>
    <mergeCell ref="A12:A13"/>
    <mergeCell ref="A11:D11"/>
    <mergeCell ref="B30:D30"/>
    <mergeCell ref="B31:D31"/>
    <mergeCell ref="B16:D16"/>
    <mergeCell ref="B17:D17"/>
    <mergeCell ref="B27:D27"/>
    <mergeCell ref="B10:D10"/>
    <mergeCell ref="B13:D13"/>
    <mergeCell ref="B12:D12"/>
    <mergeCell ref="B14:D14"/>
    <mergeCell ref="B15:D15"/>
  </mergeCells>
  <phoneticPr fontId="0" type="noConversion"/>
  <dataValidations xWindow="733" yWindow="284" count="2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E8"/>
    <dataValidation type="decimal" allowBlank="1" showInputMessage="1" showErrorMessage="1" error="не более 7 символов" prompt="поле только для цифр" sqref="E12:E17 E19 E21:E23 E25:E28 E30:E31">
      <formula1>0</formula1>
      <formula2>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headerFooter>
    <oddFooter>&amp;CСтраница  &amp;P из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theme="8" tint="-0.249977111117893"/>
    <pageSetUpPr fitToPage="1"/>
  </sheetPr>
  <dimension ref="A1:E40"/>
  <sheetViews>
    <sheetView view="pageBreakPreview" zoomScale="90" zoomScaleNormal="160" zoomScaleSheetLayoutView="90" workbookViewId="0">
      <selection activeCell="F40" sqref="F40"/>
    </sheetView>
  </sheetViews>
  <sheetFormatPr defaultColWidth="18.28515625" defaultRowHeight="15.75" x14ac:dyDescent="0.25"/>
  <cols>
    <col min="1" max="1" width="8.42578125" style="14" customWidth="1"/>
    <col min="2" max="2" width="25.42578125" style="14" customWidth="1"/>
    <col min="3" max="3" width="40.7109375" style="14" customWidth="1"/>
    <col min="4" max="5" width="16.7109375" style="14" customWidth="1"/>
    <col min="6" max="16384" width="18.28515625" style="14"/>
  </cols>
  <sheetData>
    <row r="1" spans="1:5" customFormat="1" ht="15" customHeight="1" x14ac:dyDescent="0.25">
      <c r="A1" s="20"/>
      <c r="B1" s="13"/>
      <c r="C1" s="145"/>
      <c r="D1" s="146" t="s">
        <v>93</v>
      </c>
      <c r="E1" s="145"/>
    </row>
    <row r="2" spans="1:5" customFormat="1" ht="15" customHeight="1" x14ac:dyDescent="0.25">
      <c r="A2" s="20"/>
      <c r="B2" s="13"/>
      <c r="C2" s="145"/>
      <c r="D2" s="146" t="s">
        <v>222</v>
      </c>
      <c r="E2" s="145"/>
    </row>
    <row r="3" spans="1:5" customFormat="1" ht="15" customHeight="1" x14ac:dyDescent="0.25">
      <c r="A3" s="20"/>
      <c r="B3" s="13"/>
      <c r="C3" s="145"/>
      <c r="D3" s="146" t="s">
        <v>510</v>
      </c>
      <c r="E3" s="145"/>
    </row>
    <row r="4" spans="1:5" customFormat="1" ht="15" customHeight="1" x14ac:dyDescent="0.25">
      <c r="A4" s="20"/>
      <c r="B4" s="13"/>
      <c r="C4" s="145"/>
      <c r="D4" s="146" t="s">
        <v>511</v>
      </c>
      <c r="E4" s="145"/>
    </row>
    <row r="5" spans="1:5" ht="30" customHeight="1" thickBot="1" x14ac:dyDescent="0.3">
      <c r="A5" s="492" t="s">
        <v>514</v>
      </c>
      <c r="B5" s="492"/>
      <c r="C5" s="492"/>
      <c r="D5" s="492"/>
      <c r="E5" s="492"/>
    </row>
    <row r="6" spans="1:5" ht="30" customHeight="1" x14ac:dyDescent="0.25">
      <c r="A6" s="493" t="s">
        <v>2</v>
      </c>
      <c r="B6" s="495" t="s">
        <v>166</v>
      </c>
      <c r="C6" s="495"/>
      <c r="D6" s="497" t="s">
        <v>723</v>
      </c>
      <c r="E6" s="498"/>
    </row>
    <row r="7" spans="1:5" ht="30" customHeight="1" thickBot="1" x14ac:dyDescent="0.3">
      <c r="A7" s="494"/>
      <c r="B7" s="496"/>
      <c r="C7" s="496"/>
      <c r="D7" s="499"/>
      <c r="E7" s="500"/>
    </row>
    <row r="8" spans="1:5" ht="29.25" customHeight="1" x14ac:dyDescent="0.25">
      <c r="A8" s="360">
        <v>1</v>
      </c>
      <c r="B8" s="479" t="s">
        <v>666</v>
      </c>
      <c r="C8" s="479"/>
      <c r="D8" s="501"/>
      <c r="E8" s="502"/>
    </row>
    <row r="9" spans="1:5" ht="29.25" customHeight="1" x14ac:dyDescent="0.25">
      <c r="A9" s="484">
        <v>2</v>
      </c>
      <c r="B9" s="480" t="s">
        <v>167</v>
      </c>
      <c r="C9" s="480"/>
      <c r="D9" s="374" t="s">
        <v>168</v>
      </c>
      <c r="E9" s="373" t="s">
        <v>169</v>
      </c>
    </row>
    <row r="10" spans="1:5" ht="19.5" customHeight="1" x14ac:dyDescent="0.25">
      <c r="A10" s="484"/>
      <c r="B10" s="480"/>
      <c r="C10" s="480"/>
      <c r="D10" s="406">
        <v>69</v>
      </c>
      <c r="E10" s="407">
        <v>276</v>
      </c>
    </row>
    <row r="11" spans="1:5" ht="19.5" customHeight="1" x14ac:dyDescent="0.25">
      <c r="A11" s="361">
        <v>3</v>
      </c>
      <c r="B11" s="480" t="s">
        <v>170</v>
      </c>
      <c r="C11" s="480"/>
      <c r="D11" s="406">
        <v>0</v>
      </c>
      <c r="E11" s="407">
        <v>0</v>
      </c>
    </row>
    <row r="12" spans="1:5" ht="29.25" customHeight="1" x14ac:dyDescent="0.25">
      <c r="A12" s="361">
        <v>4</v>
      </c>
      <c r="B12" s="482" t="s">
        <v>494</v>
      </c>
      <c r="C12" s="483"/>
      <c r="D12" s="406">
        <v>69</v>
      </c>
      <c r="E12" s="372"/>
    </row>
    <row r="13" spans="1:5" ht="29.25" customHeight="1" thickBot="1" x14ac:dyDescent="0.3">
      <c r="A13" s="362" t="s">
        <v>22</v>
      </c>
      <c r="B13" s="482" t="s">
        <v>495</v>
      </c>
      <c r="C13" s="483"/>
      <c r="D13" s="406">
        <v>69</v>
      </c>
      <c r="E13" s="371"/>
    </row>
    <row r="14" spans="1:5" ht="31.5" customHeight="1" x14ac:dyDescent="0.25">
      <c r="A14" s="363" t="s">
        <v>164</v>
      </c>
      <c r="B14" s="479" t="s">
        <v>171</v>
      </c>
      <c r="C14" s="479"/>
      <c r="D14" s="207">
        <f>SUM(D15:D17)</f>
        <v>69</v>
      </c>
      <c r="E14" s="228">
        <f>SUM(E15:E17)</f>
        <v>77</v>
      </c>
    </row>
    <row r="15" spans="1:5" ht="15" customHeight="1" x14ac:dyDescent="0.25">
      <c r="A15" s="364" t="s">
        <v>23</v>
      </c>
      <c r="B15" s="481" t="s">
        <v>172</v>
      </c>
      <c r="C15" s="481"/>
      <c r="D15" s="406">
        <v>0</v>
      </c>
      <c r="E15" s="407">
        <v>0</v>
      </c>
    </row>
    <row r="16" spans="1:5" ht="15" customHeight="1" x14ac:dyDescent="0.25">
      <c r="A16" s="364" t="s">
        <v>24</v>
      </c>
      <c r="B16" s="481" t="s">
        <v>173</v>
      </c>
      <c r="C16" s="481"/>
      <c r="D16" s="406">
        <v>69</v>
      </c>
      <c r="E16" s="407">
        <v>0</v>
      </c>
    </row>
    <row r="17" spans="1:5" ht="15" customHeight="1" thickBot="1" x14ac:dyDescent="0.3">
      <c r="A17" s="365" t="s">
        <v>25</v>
      </c>
      <c r="B17" s="485" t="s">
        <v>174</v>
      </c>
      <c r="C17" s="485"/>
      <c r="D17" s="408">
        <v>0</v>
      </c>
      <c r="E17" s="409">
        <v>77</v>
      </c>
    </row>
    <row r="18" spans="1:5" ht="20.25" customHeight="1" x14ac:dyDescent="0.25">
      <c r="A18" s="504" t="s">
        <v>165</v>
      </c>
      <c r="B18" s="495" t="s">
        <v>462</v>
      </c>
      <c r="C18" s="366" t="s">
        <v>463</v>
      </c>
      <c r="D18" s="207">
        <f>SUM(D20,D22,D24)</f>
        <v>0</v>
      </c>
      <c r="E18" s="228">
        <f>SUM(E20,E22,E24)</f>
        <v>0</v>
      </c>
    </row>
    <row r="19" spans="1:5" ht="18" customHeight="1" x14ac:dyDescent="0.25">
      <c r="A19" s="488"/>
      <c r="B19" s="505"/>
      <c r="C19" s="367" t="s">
        <v>464</v>
      </c>
      <c r="D19" s="206">
        <f>SUM(D21,D23,D25)</f>
        <v>94</v>
      </c>
      <c r="E19" s="301">
        <f>SUM(E21,E23,E25)</f>
        <v>77</v>
      </c>
    </row>
    <row r="20" spans="1:5" ht="15" customHeight="1" x14ac:dyDescent="0.25">
      <c r="A20" s="488" t="s">
        <v>26</v>
      </c>
      <c r="B20" s="487" t="s">
        <v>647</v>
      </c>
      <c r="C20" s="354" t="s">
        <v>463</v>
      </c>
      <c r="D20" s="406">
        <v>0</v>
      </c>
      <c r="E20" s="305">
        <v>0</v>
      </c>
    </row>
    <row r="21" spans="1:5" ht="15" customHeight="1" x14ac:dyDescent="0.25">
      <c r="A21" s="488"/>
      <c r="B21" s="487"/>
      <c r="C21" s="354" t="s">
        <v>464</v>
      </c>
      <c r="D21" s="406">
        <v>28</v>
      </c>
      <c r="E21" s="305">
        <v>0</v>
      </c>
    </row>
    <row r="22" spans="1:5" ht="30.75" customHeight="1" x14ac:dyDescent="0.25">
      <c r="A22" s="486" t="s">
        <v>27</v>
      </c>
      <c r="B22" s="487" t="s">
        <v>648</v>
      </c>
      <c r="C22" s="354" t="s">
        <v>463</v>
      </c>
      <c r="D22" s="406">
        <v>0</v>
      </c>
      <c r="E22" s="305">
        <v>0</v>
      </c>
    </row>
    <row r="23" spans="1:5" ht="31.5" customHeight="1" x14ac:dyDescent="0.25">
      <c r="A23" s="486"/>
      <c r="B23" s="487"/>
      <c r="C23" s="354" t="s">
        <v>464</v>
      </c>
      <c r="D23" s="406">
        <v>66</v>
      </c>
      <c r="E23" s="305">
        <v>0</v>
      </c>
    </row>
    <row r="24" spans="1:5" ht="15" customHeight="1" x14ac:dyDescent="0.25">
      <c r="A24" s="488" t="s">
        <v>28</v>
      </c>
      <c r="B24" s="487" t="s">
        <v>649</v>
      </c>
      <c r="C24" s="354" t="s">
        <v>463</v>
      </c>
      <c r="D24" s="232">
        <v>0</v>
      </c>
      <c r="E24" s="306">
        <v>0</v>
      </c>
    </row>
    <row r="25" spans="1:5" ht="15" customHeight="1" thickBot="1" x14ac:dyDescent="0.3">
      <c r="A25" s="489"/>
      <c r="B25" s="490"/>
      <c r="C25" s="355" t="s">
        <v>464</v>
      </c>
      <c r="D25" s="233">
        <v>0</v>
      </c>
      <c r="E25" s="307">
        <v>77</v>
      </c>
    </row>
    <row r="26" spans="1:5" ht="15" customHeight="1" thickBot="1" x14ac:dyDescent="0.3">
      <c r="A26" s="338" t="s">
        <v>175</v>
      </c>
      <c r="B26" s="503" t="s">
        <v>177</v>
      </c>
      <c r="C26" s="503"/>
      <c r="D26" s="208">
        <v>12</v>
      </c>
      <c r="E26" s="302">
        <v>0</v>
      </c>
    </row>
    <row r="27" spans="1:5" ht="30" customHeight="1" x14ac:dyDescent="0.25">
      <c r="A27" s="363" t="s">
        <v>176</v>
      </c>
      <c r="B27" s="479" t="s">
        <v>179</v>
      </c>
      <c r="C27" s="479"/>
      <c r="D27" s="410">
        <v>78</v>
      </c>
      <c r="E27" s="370"/>
    </row>
    <row r="28" spans="1:5" ht="30" customHeight="1" x14ac:dyDescent="0.25">
      <c r="A28" s="364" t="s">
        <v>29</v>
      </c>
      <c r="B28" s="481" t="s">
        <v>181</v>
      </c>
      <c r="C28" s="481"/>
      <c r="D28" s="406">
        <v>21201</v>
      </c>
      <c r="E28" s="369"/>
    </row>
    <row r="29" spans="1:5" ht="30" customHeight="1" thickBot="1" x14ac:dyDescent="0.3">
      <c r="A29" s="365" t="s">
        <v>30</v>
      </c>
      <c r="B29" s="485" t="s">
        <v>183</v>
      </c>
      <c r="C29" s="485"/>
      <c r="D29" s="408">
        <v>398</v>
      </c>
      <c r="E29" s="368"/>
    </row>
    <row r="30" spans="1:5" ht="30" customHeight="1" x14ac:dyDescent="0.25">
      <c r="A30" s="363" t="s">
        <v>178</v>
      </c>
      <c r="B30" s="491" t="s">
        <v>465</v>
      </c>
      <c r="C30" s="491"/>
      <c r="D30" s="207">
        <f>SUM(D31:D34)</f>
        <v>44</v>
      </c>
      <c r="E30" s="228">
        <f>SUM(E31:E34)</f>
        <v>0</v>
      </c>
    </row>
    <row r="31" spans="1:5" ht="15" customHeight="1" x14ac:dyDescent="0.25">
      <c r="A31" s="364" t="s">
        <v>180</v>
      </c>
      <c r="B31" s="481" t="s">
        <v>466</v>
      </c>
      <c r="C31" s="481"/>
      <c r="D31" s="406">
        <v>0</v>
      </c>
      <c r="E31" s="407">
        <v>0</v>
      </c>
    </row>
    <row r="32" spans="1:5" ht="15" customHeight="1" x14ac:dyDescent="0.25">
      <c r="A32" s="364" t="s">
        <v>182</v>
      </c>
      <c r="B32" s="481" t="s">
        <v>467</v>
      </c>
      <c r="C32" s="481"/>
      <c r="D32" s="406">
        <v>24</v>
      </c>
      <c r="E32" s="407">
        <v>0</v>
      </c>
    </row>
    <row r="33" spans="1:5" ht="15" customHeight="1" x14ac:dyDescent="0.25">
      <c r="A33" s="364" t="s">
        <v>468</v>
      </c>
      <c r="B33" s="481" t="s">
        <v>469</v>
      </c>
      <c r="C33" s="481"/>
      <c r="D33" s="406">
        <v>20</v>
      </c>
      <c r="E33" s="407">
        <v>0</v>
      </c>
    </row>
    <row r="34" spans="1:5" ht="15" customHeight="1" thickBot="1" x14ac:dyDescent="0.3">
      <c r="A34" s="365" t="s">
        <v>470</v>
      </c>
      <c r="B34" s="485" t="s">
        <v>471</v>
      </c>
      <c r="C34" s="485"/>
      <c r="D34" s="408">
        <v>0</v>
      </c>
      <c r="E34" s="409">
        <v>0</v>
      </c>
    </row>
    <row r="35" spans="1:5" ht="30" customHeight="1" x14ac:dyDescent="0.25">
      <c r="A35" s="363" t="s">
        <v>184</v>
      </c>
      <c r="B35" s="479" t="s">
        <v>527</v>
      </c>
      <c r="C35" s="479"/>
      <c r="D35" s="207">
        <f>SUM(D36:D40)</f>
        <v>370</v>
      </c>
      <c r="E35" s="228">
        <f>SUM(E36:E40)</f>
        <v>43</v>
      </c>
    </row>
    <row r="36" spans="1:5" ht="15" customHeight="1" x14ac:dyDescent="0.25">
      <c r="A36" s="364" t="s">
        <v>185</v>
      </c>
      <c r="B36" s="481" t="s">
        <v>466</v>
      </c>
      <c r="C36" s="481"/>
      <c r="D36" s="406">
        <v>0</v>
      </c>
      <c r="E36" s="407">
        <v>0</v>
      </c>
    </row>
    <row r="37" spans="1:5" ht="15" customHeight="1" x14ac:dyDescent="0.25">
      <c r="A37" s="364" t="s">
        <v>186</v>
      </c>
      <c r="B37" s="481" t="s">
        <v>467</v>
      </c>
      <c r="C37" s="481"/>
      <c r="D37" s="406">
        <v>89</v>
      </c>
      <c r="E37" s="407">
        <v>0</v>
      </c>
    </row>
    <row r="38" spans="1:5" ht="15" customHeight="1" x14ac:dyDescent="0.25">
      <c r="A38" s="364" t="s">
        <v>187</v>
      </c>
      <c r="B38" s="481" t="s">
        <v>469</v>
      </c>
      <c r="C38" s="481"/>
      <c r="D38" s="406">
        <v>160</v>
      </c>
      <c r="E38" s="407">
        <v>0</v>
      </c>
    </row>
    <row r="39" spans="1:5" ht="15" customHeight="1" x14ac:dyDescent="0.25">
      <c r="A39" s="364" t="s">
        <v>188</v>
      </c>
      <c r="B39" s="481" t="s">
        <v>528</v>
      </c>
      <c r="C39" s="481"/>
      <c r="D39" s="406">
        <v>0</v>
      </c>
      <c r="E39" s="407">
        <v>0</v>
      </c>
    </row>
    <row r="40" spans="1:5" ht="15" customHeight="1" thickBot="1" x14ac:dyDescent="0.3">
      <c r="A40" s="365" t="s">
        <v>472</v>
      </c>
      <c r="B40" s="485" t="s">
        <v>189</v>
      </c>
      <c r="C40" s="485"/>
      <c r="D40" s="408">
        <v>121</v>
      </c>
      <c r="E40" s="409">
        <v>43</v>
      </c>
    </row>
  </sheetData>
  <sheetProtection algorithmName="SHA-512" hashValue="+IRYZle/ApDw4tqyS6RxyUTJSLU+emces5qQqKQj92M5pNUqfzjMvCGjeYb7RTOm6tKde+PCcOofe1Virh5ozA==" saltValue="CpOzgPE1pqHXibnGZfax4Q==" spinCount="100000" sheet="1" objects="1" scenarios="1"/>
  <protectedRanges>
    <protectedRange sqref="D6 D10:E11 D12:D13 D15:E17 D20:E26 D27:D29 D31:E34 D36:E40" name="Диапазон1"/>
  </protectedRanges>
  <customSheetViews>
    <customSheetView guid="{23AEB5B2-A565-40DA-8BB4-DD396FC04CB0}" scale="90" showPageBreaks="1" view="pageBreakPreview">
      <selection activeCell="G11" sqref="G11"/>
      <rowBreaks count="1" manualBreakCount="1">
        <brk id="17" max="16383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r:id="rId1"/>
    </customSheetView>
  </customSheetViews>
  <mergeCells count="38">
    <mergeCell ref="B9:C10"/>
    <mergeCell ref="B36:C36"/>
    <mergeCell ref="B16:C16"/>
    <mergeCell ref="B27:C27"/>
    <mergeCell ref="A5:E5"/>
    <mergeCell ref="A6:A7"/>
    <mergeCell ref="B6:C7"/>
    <mergeCell ref="D6:E7"/>
    <mergeCell ref="D8:E8"/>
    <mergeCell ref="B8:C8"/>
    <mergeCell ref="B17:C17"/>
    <mergeCell ref="B26:C26"/>
    <mergeCell ref="A18:A19"/>
    <mergeCell ref="B18:B19"/>
    <mergeCell ref="A20:A21"/>
    <mergeCell ref="B20:B21"/>
    <mergeCell ref="A9:A10"/>
    <mergeCell ref="B28:C28"/>
    <mergeCell ref="B29:C29"/>
    <mergeCell ref="B40:C40"/>
    <mergeCell ref="A22:A23"/>
    <mergeCell ref="B22:B23"/>
    <mergeCell ref="A24:A25"/>
    <mergeCell ref="B24:B25"/>
    <mergeCell ref="B38:C38"/>
    <mergeCell ref="B39:C39"/>
    <mergeCell ref="B37:C37"/>
    <mergeCell ref="B34:C34"/>
    <mergeCell ref="B30:C30"/>
    <mergeCell ref="B31:C31"/>
    <mergeCell ref="B32:C32"/>
    <mergeCell ref="B33:C33"/>
    <mergeCell ref="B35:C35"/>
    <mergeCell ref="B11:C11"/>
    <mergeCell ref="B14:C14"/>
    <mergeCell ref="B15:C15"/>
    <mergeCell ref="B12:C12"/>
    <mergeCell ref="B13:C13"/>
  </mergeCells>
  <phoneticPr fontId="0" type="noConversion"/>
  <dataValidations xWindow="714" yWindow="348" count="6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D6"/>
    <dataValidation type="whole" allowBlank="1" showInputMessage="1" showErrorMessage="1" error="не более 4 цифр" prompt="поле только для цифр" sqref="D10:E13 D15:E17 D20:D25 D31:E34 E20:E23">
      <formula1>0</formula1>
      <formula2>9999</formula2>
    </dataValidation>
    <dataValidation type="whole" allowBlank="1" showInputMessage="1" showErrorMessage="1" error="не более 3 цифр" prompt="поле только для цифр" sqref="D26:E26 D8:E8">
      <formula1>0</formula1>
      <formula2>999</formula2>
    </dataValidation>
    <dataValidation type="whole" allowBlank="1" showInputMessage="1" showErrorMessage="1" error="не более 5 цифр" prompt="поле только для цифр" sqref="D27 D29 D36:E40">
      <formula1>0</formula1>
      <formula2>99999</formula2>
    </dataValidation>
    <dataValidation type="whole" allowBlank="1" showInputMessage="1" showErrorMessage="1" error="не более 7 цифр" prompt="поле только для цифр" sqref="D28">
      <formula1>0</formula1>
      <formula2>9999999</formula2>
    </dataValidation>
    <dataValidation type="whole" allowBlank="1" showInputMessage="1" showErrorMessage="1" error="не более 4 цифр" prompt="поле только для цифр" sqref="E24:E25">
      <formula1>0</formula1>
      <formula2>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tabColor theme="8" tint="-0.249977111117893"/>
  </sheetPr>
  <dimension ref="A1:G21"/>
  <sheetViews>
    <sheetView view="pageBreakPreview" zoomScale="90" zoomScaleNormal="85" zoomScaleSheetLayoutView="90" workbookViewId="0">
      <selection activeCell="K18" sqref="K18"/>
    </sheetView>
  </sheetViews>
  <sheetFormatPr defaultRowHeight="15" x14ac:dyDescent="0.25"/>
  <cols>
    <col min="1" max="1" width="6.85546875" bestFit="1" customWidth="1"/>
    <col min="3" max="3" width="40.7109375" customWidth="1"/>
    <col min="4" max="7" width="10.7109375" customWidth="1"/>
  </cols>
  <sheetData>
    <row r="1" spans="1:7" ht="15" customHeight="1" x14ac:dyDescent="0.25">
      <c r="A1" s="20"/>
      <c r="B1" s="13"/>
      <c r="C1" s="145"/>
      <c r="D1" s="146" t="s">
        <v>8</v>
      </c>
      <c r="E1" s="145"/>
    </row>
    <row r="2" spans="1:7" ht="15" customHeight="1" x14ac:dyDescent="0.25">
      <c r="A2" s="20"/>
      <c r="B2" s="13"/>
      <c r="C2" s="145"/>
      <c r="D2" s="146" t="s">
        <v>222</v>
      </c>
      <c r="E2" s="145"/>
    </row>
    <row r="3" spans="1:7" ht="15" customHeight="1" x14ac:dyDescent="0.25">
      <c r="A3" s="20"/>
      <c r="B3" s="13"/>
      <c r="C3" s="145"/>
      <c r="D3" s="146" t="s">
        <v>510</v>
      </c>
      <c r="E3" s="145"/>
    </row>
    <row r="4" spans="1:7" ht="15" customHeight="1" x14ac:dyDescent="0.25">
      <c r="A4" s="20"/>
      <c r="B4" s="13"/>
      <c r="C4" s="145"/>
      <c r="D4" s="146" t="s">
        <v>511</v>
      </c>
      <c r="E4" s="145"/>
    </row>
    <row r="5" spans="1:7" ht="15" customHeight="1" x14ac:dyDescent="0.25">
      <c r="A5" s="13"/>
      <c r="B5" s="13"/>
      <c r="C5" s="13"/>
      <c r="D5" s="13"/>
      <c r="E5" s="13"/>
      <c r="F5" s="13"/>
      <c r="G5" s="13"/>
    </row>
    <row r="6" spans="1:7" ht="39.75" customHeight="1" thickBot="1" x14ac:dyDescent="0.3">
      <c r="A6" s="508" t="s">
        <v>515</v>
      </c>
      <c r="B6" s="508"/>
      <c r="C6" s="508"/>
      <c r="D6" s="508"/>
      <c r="E6" s="508"/>
      <c r="F6" s="508"/>
      <c r="G6" s="508"/>
    </row>
    <row r="7" spans="1:7" ht="42" customHeight="1" x14ac:dyDescent="0.25">
      <c r="A7" s="509" t="s">
        <v>190</v>
      </c>
      <c r="B7" s="512" t="s">
        <v>166</v>
      </c>
      <c r="C7" s="513"/>
      <c r="D7" s="518" t="s">
        <v>723</v>
      </c>
      <c r="E7" s="519"/>
      <c r="F7" s="519"/>
      <c r="G7" s="519"/>
    </row>
    <row r="8" spans="1:7" ht="21" customHeight="1" x14ac:dyDescent="0.25">
      <c r="A8" s="510"/>
      <c r="B8" s="514"/>
      <c r="C8" s="515"/>
      <c r="D8" s="520"/>
      <c r="E8" s="521"/>
      <c r="F8" s="521"/>
      <c r="G8" s="521"/>
    </row>
    <row r="9" spans="1:7" ht="34.5" customHeight="1" x14ac:dyDescent="0.25">
      <c r="A9" s="510"/>
      <c r="B9" s="514"/>
      <c r="C9" s="515"/>
      <c r="D9" s="520" t="s">
        <v>191</v>
      </c>
      <c r="E9" s="521" t="s">
        <v>192</v>
      </c>
      <c r="F9" s="521"/>
      <c r="G9" s="521" t="s">
        <v>193</v>
      </c>
    </row>
    <row r="10" spans="1:7" ht="34.5" customHeight="1" thickBot="1" x14ac:dyDescent="0.3">
      <c r="A10" s="511"/>
      <c r="B10" s="516"/>
      <c r="C10" s="517"/>
      <c r="D10" s="522"/>
      <c r="E10" s="186" t="s">
        <v>194</v>
      </c>
      <c r="F10" s="186" t="s">
        <v>195</v>
      </c>
      <c r="G10" s="523"/>
    </row>
    <row r="11" spans="1:7" ht="15" customHeight="1" x14ac:dyDescent="0.25">
      <c r="A11" s="178"/>
      <c r="B11" s="506" t="s">
        <v>196</v>
      </c>
      <c r="C11" s="507"/>
      <c r="D11" s="187">
        <f>SUM(D12:D13,D15,D19:D21)</f>
        <v>412</v>
      </c>
      <c r="E11" s="188">
        <f>SUM(E12:E13,E15,E19:E21)</f>
        <v>1070</v>
      </c>
      <c r="F11" s="188">
        <f>SUM(F12:F13,F15,F19:F21)</f>
        <v>412</v>
      </c>
      <c r="G11" s="189">
        <f>SUM(G12:G13,G15,G19:G21)</f>
        <v>8607</v>
      </c>
    </row>
    <row r="12" spans="1:7" ht="15" customHeight="1" x14ac:dyDescent="0.25">
      <c r="A12" s="180">
        <v>1</v>
      </c>
      <c r="B12" s="524" t="s">
        <v>197</v>
      </c>
      <c r="C12" s="525"/>
      <c r="D12" s="411">
        <v>86</v>
      </c>
      <c r="E12" s="412">
        <v>241</v>
      </c>
      <c r="F12" s="412">
        <v>86</v>
      </c>
      <c r="G12" s="412">
        <v>1066</v>
      </c>
    </row>
    <row r="13" spans="1:7" ht="15" customHeight="1" x14ac:dyDescent="0.25">
      <c r="A13" s="180">
        <v>2</v>
      </c>
      <c r="B13" s="524" t="s">
        <v>198</v>
      </c>
      <c r="C13" s="525"/>
      <c r="D13" s="411">
        <v>188</v>
      </c>
      <c r="E13" s="412">
        <v>582</v>
      </c>
      <c r="F13" s="412">
        <v>188</v>
      </c>
      <c r="G13" s="412">
        <v>3327</v>
      </c>
    </row>
    <row r="14" spans="1:7" ht="15" customHeight="1" x14ac:dyDescent="0.25">
      <c r="A14" s="180" t="s">
        <v>18</v>
      </c>
      <c r="B14" s="528" t="s">
        <v>460</v>
      </c>
      <c r="C14" s="529"/>
      <c r="D14" s="411">
        <v>0</v>
      </c>
      <c r="E14" s="412">
        <v>0</v>
      </c>
      <c r="F14" s="412">
        <v>0</v>
      </c>
      <c r="G14" s="412">
        <v>0</v>
      </c>
    </row>
    <row r="15" spans="1:7" ht="15" customHeight="1" x14ac:dyDescent="0.25">
      <c r="A15" s="180" t="s">
        <v>199</v>
      </c>
      <c r="B15" s="524" t="s">
        <v>200</v>
      </c>
      <c r="C15" s="525"/>
      <c r="D15" s="190">
        <f>SUM(D16:D18)</f>
        <v>0</v>
      </c>
      <c r="E15" s="191">
        <f>SUM(E16:E18)</f>
        <v>0</v>
      </c>
      <c r="F15" s="191">
        <f>SUM(F16:F18)</f>
        <v>0</v>
      </c>
      <c r="G15" s="192">
        <f>SUM(G16:G18)</f>
        <v>0</v>
      </c>
    </row>
    <row r="16" spans="1:7" ht="15" customHeight="1" x14ac:dyDescent="0.25">
      <c r="A16" s="180" t="s">
        <v>21</v>
      </c>
      <c r="B16" s="528" t="s">
        <v>201</v>
      </c>
      <c r="C16" s="529"/>
      <c r="D16" s="411">
        <v>0</v>
      </c>
      <c r="E16" s="412">
        <v>0</v>
      </c>
      <c r="F16" s="412">
        <v>0</v>
      </c>
      <c r="G16" s="412">
        <v>0</v>
      </c>
    </row>
    <row r="17" spans="1:7" ht="15" customHeight="1" x14ac:dyDescent="0.25">
      <c r="A17" s="180" t="s">
        <v>134</v>
      </c>
      <c r="B17" s="528" t="s">
        <v>202</v>
      </c>
      <c r="C17" s="529"/>
      <c r="D17" s="411">
        <v>0</v>
      </c>
      <c r="E17" s="412">
        <v>0</v>
      </c>
      <c r="F17" s="412">
        <v>0</v>
      </c>
      <c r="G17" s="412">
        <v>0</v>
      </c>
    </row>
    <row r="18" spans="1:7" ht="15" customHeight="1" x14ac:dyDescent="0.25">
      <c r="A18" s="180" t="s">
        <v>203</v>
      </c>
      <c r="B18" s="528" t="s">
        <v>204</v>
      </c>
      <c r="C18" s="529"/>
      <c r="D18" s="411">
        <v>0</v>
      </c>
      <c r="E18" s="412">
        <v>0</v>
      </c>
      <c r="F18" s="412">
        <v>0</v>
      </c>
      <c r="G18" s="412">
        <v>0</v>
      </c>
    </row>
    <row r="19" spans="1:7" ht="15" customHeight="1" x14ac:dyDescent="0.25">
      <c r="A19" s="180" t="s">
        <v>205</v>
      </c>
      <c r="B19" s="524" t="s">
        <v>206</v>
      </c>
      <c r="C19" s="525"/>
      <c r="D19" s="411">
        <v>138</v>
      </c>
      <c r="E19" s="412">
        <v>247</v>
      </c>
      <c r="F19" s="412">
        <v>138</v>
      </c>
      <c r="G19" s="412">
        <v>4214</v>
      </c>
    </row>
    <row r="20" spans="1:7" ht="15" customHeight="1" x14ac:dyDescent="0.25">
      <c r="A20" s="180" t="s">
        <v>164</v>
      </c>
      <c r="B20" s="524" t="s">
        <v>207</v>
      </c>
      <c r="C20" s="525"/>
      <c r="D20" s="411">
        <v>0</v>
      </c>
      <c r="E20" s="412">
        <v>0</v>
      </c>
      <c r="F20" s="412">
        <v>0</v>
      </c>
      <c r="G20" s="412">
        <v>0</v>
      </c>
    </row>
    <row r="21" spans="1:7" ht="15" customHeight="1" thickBot="1" x14ac:dyDescent="0.3">
      <c r="A21" s="183" t="s">
        <v>165</v>
      </c>
      <c r="B21" s="526" t="s">
        <v>208</v>
      </c>
      <c r="C21" s="527"/>
      <c r="D21" s="413">
        <v>0</v>
      </c>
      <c r="E21" s="414">
        <v>0</v>
      </c>
      <c r="F21" s="414">
        <v>0</v>
      </c>
      <c r="G21" s="414">
        <v>0</v>
      </c>
    </row>
  </sheetData>
  <sheetProtection algorithmName="SHA-512" hashValue="EuKIMGwXISoCxpy3cvB+XYHyanxMyHnxQ39BrhRNX2X4OyGTdmJcsqJG1UunaCLQ3m65bRzlEc2JMg10k6AUhw==" saltValue="HO3jJBZDLkQQ0jmQpLXDNg==" spinCount="100000" sheet="1" pivotTables="0"/>
  <protectedRanges>
    <protectedRange sqref="D7 D12:G14 D16:G21" name="Диапазон1"/>
  </protectedRanges>
  <customSheetViews>
    <customSheetView guid="{23AEB5B2-A565-40DA-8BB4-DD396FC04CB0}" scale="90" showPageBreaks="1" view="pageBreakPreview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r:id="rId1"/>
      <headerFooter>
        <oddFooter>&amp;CСтраница  &amp;P из &amp;N&amp;R&amp;D</oddFooter>
      </headerFooter>
    </customSheetView>
  </customSheetViews>
  <mergeCells count="19"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  <mergeCell ref="B14:C14"/>
    <mergeCell ref="B11:C11"/>
    <mergeCell ref="A6:G6"/>
    <mergeCell ref="A7:A10"/>
    <mergeCell ref="B7:C10"/>
    <mergeCell ref="D7:G7"/>
    <mergeCell ref="D8:G8"/>
    <mergeCell ref="D9:D10"/>
    <mergeCell ref="E9:F9"/>
    <mergeCell ref="G9:G10"/>
  </mergeCells>
  <phoneticPr fontId="0" type="noConversion"/>
  <dataValidations xWindow="723" yWindow="370" count="4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D7:G7"/>
    <dataValidation type="decimal" allowBlank="1" showInputMessage="1" showErrorMessage="1" error="не более 7 цифр" prompt="поле только для цифр" sqref="G16:G21 G12:G14">
      <formula1>0</formula1>
      <formula2>9999999</formula2>
    </dataValidation>
    <dataValidation type="whole" allowBlank="1" showInputMessage="1" showErrorMessage="1" error="не более 5 цифр" prompt="поле только для цифр" sqref="D12:F14 D19:F21">
      <formula1>0</formula1>
      <formula2>99999</formula2>
    </dataValidation>
    <dataValidation type="whole" allowBlank="1" showInputMessage="1" showErrorMessage="1" error="не более 3 цифр" prompt="поле только для цифр" sqref="D16:F18">
      <formula1>0</formula1>
      <formula2>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2"/>
  <headerFooter>
    <oddFooter>&amp;CСтраница  &amp;P из &amp;N&amp;R&amp;D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tabColor theme="8" tint="-0.249977111117893"/>
  </sheetPr>
  <dimension ref="A1:G18"/>
  <sheetViews>
    <sheetView view="pageBreakPreview" zoomScale="90" zoomScaleNormal="115" zoomScaleSheetLayoutView="90" workbookViewId="0">
      <selection activeCell="C19" sqref="C19"/>
    </sheetView>
  </sheetViews>
  <sheetFormatPr defaultRowHeight="15.75" x14ac:dyDescent="0.25"/>
  <cols>
    <col min="1" max="1" width="7" style="14" customWidth="1"/>
    <col min="2" max="2" width="45.28515625" style="14" customWidth="1"/>
    <col min="3" max="4" width="20.7109375" style="14" customWidth="1"/>
    <col min="5" max="5" width="24" style="14" customWidth="1"/>
    <col min="6" max="6" width="24.85546875" style="14" customWidth="1"/>
    <col min="7" max="7" width="18.42578125" style="14" customWidth="1"/>
    <col min="8" max="16384" width="9.140625" style="14"/>
  </cols>
  <sheetData>
    <row r="1" spans="1:7" x14ac:dyDescent="0.25">
      <c r="A1" s="175"/>
      <c r="B1" s="175"/>
      <c r="C1" s="174" t="s">
        <v>150</v>
      </c>
      <c r="D1" s="145"/>
    </row>
    <row r="2" spans="1:7" x14ac:dyDescent="0.25">
      <c r="A2" s="175"/>
      <c r="B2" s="175"/>
      <c r="C2" s="174" t="s">
        <v>222</v>
      </c>
      <c r="D2" s="145"/>
    </row>
    <row r="3" spans="1:7" x14ac:dyDescent="0.25">
      <c r="A3" s="175"/>
      <c r="B3" s="175"/>
      <c r="C3" s="174" t="s">
        <v>510</v>
      </c>
      <c r="D3" s="145"/>
    </row>
    <row r="4" spans="1:7" x14ac:dyDescent="0.25">
      <c r="A4" s="175"/>
      <c r="B4" s="175"/>
      <c r="C4" s="174" t="s">
        <v>511</v>
      </c>
      <c r="D4" s="145"/>
    </row>
    <row r="5" spans="1:7" x14ac:dyDescent="0.25">
      <c r="A5" s="175"/>
      <c r="B5" s="175"/>
      <c r="C5" s="175"/>
      <c r="D5" s="21"/>
    </row>
    <row r="6" spans="1:7" ht="45" customHeight="1" thickBot="1" x14ac:dyDescent="0.3">
      <c r="A6" s="530" t="s">
        <v>516</v>
      </c>
      <c r="B6" s="530"/>
      <c r="C6" s="530"/>
      <c r="D6" s="530"/>
      <c r="E6" s="15"/>
      <c r="F6" s="15"/>
      <c r="G6" s="15"/>
    </row>
    <row r="7" spans="1:7" ht="30.75" customHeight="1" thickBot="1" x14ac:dyDescent="0.3">
      <c r="A7" s="164" t="s">
        <v>190</v>
      </c>
      <c r="B7" s="166" t="s">
        <v>166</v>
      </c>
      <c r="C7" s="531" t="s">
        <v>723</v>
      </c>
      <c r="D7" s="532"/>
    </row>
    <row r="8" spans="1:7" ht="30" customHeight="1" thickBot="1" x14ac:dyDescent="0.3">
      <c r="A8" s="533" t="s">
        <v>209</v>
      </c>
      <c r="B8" s="507" t="s">
        <v>211</v>
      </c>
      <c r="C8" s="164" t="s">
        <v>212</v>
      </c>
      <c r="D8" s="166" t="s">
        <v>213</v>
      </c>
    </row>
    <row r="9" spans="1:7" ht="30" customHeight="1" x14ac:dyDescent="0.25">
      <c r="A9" s="534"/>
      <c r="B9" s="525"/>
      <c r="C9" s="193">
        <v>0</v>
      </c>
      <c r="D9" s="194">
        <v>0</v>
      </c>
    </row>
    <row r="10" spans="1:7" ht="30" customHeight="1" x14ac:dyDescent="0.25">
      <c r="A10" s="180" t="s">
        <v>210</v>
      </c>
      <c r="B10" s="199" t="s">
        <v>214</v>
      </c>
      <c r="C10" s="195">
        <v>0</v>
      </c>
      <c r="D10" s="176">
        <v>0</v>
      </c>
    </row>
    <row r="11" spans="1:7" ht="30" customHeight="1" thickBot="1" x14ac:dyDescent="0.3">
      <c r="A11" s="200" t="s">
        <v>18</v>
      </c>
      <c r="B11" s="201" t="s">
        <v>215</v>
      </c>
      <c r="C11" s="196">
        <v>0</v>
      </c>
      <c r="D11" s="197">
        <v>0</v>
      </c>
    </row>
    <row r="12" spans="1:7" ht="30" customHeight="1" x14ac:dyDescent="0.25">
      <c r="A12" s="202" t="s">
        <v>199</v>
      </c>
      <c r="B12" s="203" t="s">
        <v>216</v>
      </c>
      <c r="C12" s="204">
        <f>SUM(C13:C15)</f>
        <v>0</v>
      </c>
      <c r="D12" s="205">
        <f>SUM(D13:D15)</f>
        <v>0</v>
      </c>
    </row>
    <row r="13" spans="1:7" ht="30" customHeight="1" x14ac:dyDescent="0.25">
      <c r="A13" s="180" t="s">
        <v>21</v>
      </c>
      <c r="B13" s="181" t="s">
        <v>647</v>
      </c>
      <c r="C13" s="195">
        <v>0</v>
      </c>
      <c r="D13" s="176">
        <v>0</v>
      </c>
    </row>
    <row r="14" spans="1:7" ht="30" customHeight="1" x14ac:dyDescent="0.25">
      <c r="A14" s="180" t="s">
        <v>134</v>
      </c>
      <c r="B14" s="181" t="s">
        <v>648</v>
      </c>
      <c r="C14" s="195">
        <v>0</v>
      </c>
      <c r="D14" s="176">
        <v>0</v>
      </c>
    </row>
    <row r="15" spans="1:7" ht="30" customHeight="1" thickBot="1" x14ac:dyDescent="0.3">
      <c r="A15" s="183" t="s">
        <v>203</v>
      </c>
      <c r="B15" s="184" t="s">
        <v>649</v>
      </c>
      <c r="C15" s="198">
        <v>0</v>
      </c>
      <c r="D15" s="177">
        <v>0</v>
      </c>
    </row>
    <row r="16" spans="1:7" ht="30" customHeight="1" x14ac:dyDescent="0.25">
      <c r="A16" s="178" t="s">
        <v>205</v>
      </c>
      <c r="B16" s="179" t="s">
        <v>217</v>
      </c>
      <c r="C16" s="193">
        <v>0</v>
      </c>
      <c r="D16" s="185">
        <v>0</v>
      </c>
    </row>
    <row r="17" spans="1:4" ht="30" customHeight="1" x14ac:dyDescent="0.25">
      <c r="A17" s="180" t="s">
        <v>164</v>
      </c>
      <c r="B17" s="182" t="s">
        <v>218</v>
      </c>
      <c r="C17" s="195">
        <v>0</v>
      </c>
      <c r="D17" s="176">
        <v>0</v>
      </c>
    </row>
    <row r="18" spans="1:4" ht="30" customHeight="1" x14ac:dyDescent="0.25">
      <c r="A18" s="180" t="s">
        <v>165</v>
      </c>
      <c r="B18" s="199" t="s">
        <v>461</v>
      </c>
      <c r="C18" s="195">
        <v>0</v>
      </c>
      <c r="D18" s="176">
        <v>0</v>
      </c>
    </row>
  </sheetData>
  <sheetProtection algorithmName="SHA-512" hashValue="SMMDgYiU7GKhxbKKWIe2dgnuNKk71KUcCKMpYPOzPW0PWqu+r7vrLrOEUR29rCVWtg5sLsmJ6HUkP7fcb1kusw==" saltValue="UQ0neQxDX2a09kP3SIxaPw==" spinCount="100000" sheet="1" objects="1" scenarios="1"/>
  <protectedRanges>
    <protectedRange sqref="C7 C9:D11 C13:D18" name="Диапазон1"/>
  </protectedRanges>
  <customSheetViews>
    <customSheetView guid="{23AEB5B2-A565-40DA-8BB4-DD396FC04CB0}" scale="90" showPageBreaks="1" printArea="1" view="pageBreakPreview">
      <selection activeCell="G11" sqref="G11"/>
      <pageMargins left="0.31496062992125984" right="0" top="0.35433070866141736" bottom="0" header="0" footer="0"/>
      <pageSetup paperSize="9" orientation="portrait" r:id="rId1"/>
    </customSheetView>
  </customSheetViews>
  <mergeCells count="4">
    <mergeCell ref="A6:D6"/>
    <mergeCell ref="C7:D7"/>
    <mergeCell ref="A8:A9"/>
    <mergeCell ref="B8:B9"/>
  </mergeCells>
  <phoneticPr fontId="0" type="noConversion"/>
  <dataValidations xWindow="711" yWindow="420" count="2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C7:D7"/>
    <dataValidation type="whole" allowBlank="1" showInputMessage="1" showErrorMessage="1" error="не более 5 цифр" prompt="поле только для цифр" sqref="C9:D11 C13:D18">
      <formula1>0</formula1>
      <formula2>9999</formula2>
    </dataValidation>
  </dataValidations>
  <pageMargins left="0.31496062992125984" right="0" top="0.35433070866141736" bottom="0" header="0" footer="0"/>
  <pageSetup paperSize="9" orientation="portrait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tabColor rgb="FFFFFF00"/>
  </sheetPr>
  <dimension ref="A1:G20"/>
  <sheetViews>
    <sheetView view="pageBreakPreview" zoomScale="90" zoomScaleNormal="100" zoomScaleSheetLayoutView="90" workbookViewId="0">
      <selection activeCell="G19" sqref="G19"/>
    </sheetView>
  </sheetViews>
  <sheetFormatPr defaultRowHeight="18.75" x14ac:dyDescent="0.3"/>
  <cols>
    <col min="1" max="1" width="8" style="2" customWidth="1"/>
    <col min="2" max="5" width="13.85546875" style="2" customWidth="1"/>
    <col min="6" max="6" width="15.5703125" style="2" customWidth="1"/>
    <col min="7" max="7" width="15.140625" style="2" customWidth="1"/>
    <col min="8" max="8" width="14.42578125" style="2" customWidth="1"/>
    <col min="9" max="16384" width="9.140625" style="2"/>
  </cols>
  <sheetData>
    <row r="1" spans="1:7" s="13" customFormat="1" ht="15" customHeight="1" x14ac:dyDescent="0.25">
      <c r="F1" s="146" t="s">
        <v>459</v>
      </c>
    </row>
    <row r="2" spans="1:7" s="13" customFormat="1" ht="15" customHeight="1" x14ac:dyDescent="0.25">
      <c r="F2" s="146" t="s">
        <v>222</v>
      </c>
    </row>
    <row r="3" spans="1:7" s="13" customFormat="1" ht="15" customHeight="1" x14ac:dyDescent="0.25">
      <c r="F3" s="146" t="s">
        <v>510</v>
      </c>
      <c r="G3" s="21"/>
    </row>
    <row r="4" spans="1:7" s="13" customFormat="1" ht="15" customHeight="1" x14ac:dyDescent="0.25">
      <c r="F4" s="146" t="s">
        <v>511</v>
      </c>
      <c r="G4" s="21"/>
    </row>
    <row r="5" spans="1:7" s="13" customFormat="1" ht="15" customHeight="1" x14ac:dyDescent="0.25"/>
    <row r="6" spans="1:7" s="13" customFormat="1" ht="30" customHeight="1" x14ac:dyDescent="0.25">
      <c r="A6" s="536" t="s">
        <v>660</v>
      </c>
      <c r="B6" s="536"/>
      <c r="C6" s="536"/>
      <c r="D6" s="536"/>
      <c r="E6" s="536"/>
      <c r="F6" s="536"/>
      <c r="G6" s="536"/>
    </row>
    <row r="7" spans="1:7" s="13" customFormat="1" ht="15" customHeight="1" x14ac:dyDescent="0.25">
      <c r="A7" s="537" t="s">
        <v>356</v>
      </c>
      <c r="B7" s="537"/>
      <c r="C7" s="537"/>
      <c r="D7" s="537"/>
      <c r="E7" s="537"/>
      <c r="F7" s="537"/>
      <c r="G7" s="537"/>
    </row>
    <row r="8" spans="1:7" s="13" customFormat="1" ht="15" customHeight="1" x14ac:dyDescent="0.25">
      <c r="A8" s="444" t="s">
        <v>723</v>
      </c>
      <c r="B8" s="444"/>
      <c r="C8" s="444"/>
      <c r="D8" s="444"/>
      <c r="E8" s="444"/>
      <c r="F8" s="444"/>
      <c r="G8" s="444"/>
    </row>
    <row r="9" spans="1:7" s="13" customFormat="1" ht="15" customHeight="1" thickBot="1" x14ac:dyDescent="0.3">
      <c r="B9" s="538"/>
      <c r="C9" s="538"/>
      <c r="D9" s="538"/>
      <c r="E9" s="538"/>
      <c r="F9" s="538"/>
      <c r="G9" s="538"/>
    </row>
    <row r="10" spans="1:7" ht="30" customHeight="1" thickBot="1" x14ac:dyDescent="0.35">
      <c r="A10" s="375" t="s">
        <v>2</v>
      </c>
      <c r="B10" s="539" t="s">
        <v>0</v>
      </c>
      <c r="C10" s="539"/>
      <c r="D10" s="539"/>
      <c r="E10" s="539"/>
      <c r="F10" s="539"/>
      <c r="G10" s="376" t="s">
        <v>360</v>
      </c>
    </row>
    <row r="11" spans="1:7" ht="45" customHeight="1" x14ac:dyDescent="0.3">
      <c r="A11" s="267">
        <v>1</v>
      </c>
      <c r="B11" s="459" t="s">
        <v>623</v>
      </c>
      <c r="C11" s="459"/>
      <c r="D11" s="459"/>
      <c r="E11" s="459"/>
      <c r="F11" s="459"/>
      <c r="G11" s="228">
        <f>SUM(G12:G16)</f>
        <v>41</v>
      </c>
    </row>
    <row r="12" spans="1:7" ht="45" customHeight="1" x14ac:dyDescent="0.3">
      <c r="A12" s="52" t="s">
        <v>11</v>
      </c>
      <c r="B12" s="458" t="s">
        <v>398</v>
      </c>
      <c r="C12" s="458"/>
      <c r="D12" s="458"/>
      <c r="E12" s="458"/>
      <c r="F12" s="458"/>
      <c r="G12" s="22">
        <v>16</v>
      </c>
    </row>
    <row r="13" spans="1:7" ht="45" customHeight="1" x14ac:dyDescent="0.3">
      <c r="A13" s="52" t="s">
        <v>14</v>
      </c>
      <c r="B13" s="458" t="s">
        <v>358</v>
      </c>
      <c r="C13" s="458"/>
      <c r="D13" s="458"/>
      <c r="E13" s="458"/>
      <c r="F13" s="458"/>
      <c r="G13" s="22">
        <v>24</v>
      </c>
    </row>
    <row r="14" spans="1:7" ht="45" customHeight="1" x14ac:dyDescent="0.3">
      <c r="A14" s="52" t="s">
        <v>16</v>
      </c>
      <c r="B14" s="458" t="s">
        <v>399</v>
      </c>
      <c r="C14" s="458"/>
      <c r="D14" s="458"/>
      <c r="E14" s="458"/>
      <c r="F14" s="458"/>
      <c r="G14" s="22">
        <v>1</v>
      </c>
    </row>
    <row r="15" spans="1:7" ht="45" customHeight="1" x14ac:dyDescent="0.3">
      <c r="A15" s="52" t="s">
        <v>60</v>
      </c>
      <c r="B15" s="535" t="s">
        <v>521</v>
      </c>
      <c r="C15" s="535"/>
      <c r="D15" s="535"/>
      <c r="E15" s="535"/>
      <c r="F15" s="535"/>
      <c r="G15" s="22">
        <v>0</v>
      </c>
    </row>
    <row r="16" spans="1:7" ht="45" customHeight="1" x14ac:dyDescent="0.3">
      <c r="A16" s="52" t="s">
        <v>114</v>
      </c>
      <c r="B16" s="458" t="s">
        <v>359</v>
      </c>
      <c r="C16" s="458"/>
      <c r="D16" s="458"/>
      <c r="E16" s="458"/>
      <c r="F16" s="458"/>
      <c r="G16" s="240">
        <v>0</v>
      </c>
    </row>
    <row r="17" spans="1:7" ht="60" customHeight="1" x14ac:dyDescent="0.3">
      <c r="A17" s="52" t="s">
        <v>382</v>
      </c>
      <c r="B17" s="535" t="s">
        <v>622</v>
      </c>
      <c r="C17" s="535"/>
      <c r="D17" s="535"/>
      <c r="E17" s="535"/>
      <c r="F17" s="535"/>
      <c r="G17" s="240">
        <v>3</v>
      </c>
    </row>
    <row r="18" spans="1:7" ht="45" customHeight="1" thickBot="1" x14ac:dyDescent="0.35">
      <c r="A18" s="268" t="s">
        <v>270</v>
      </c>
      <c r="B18" s="466" t="s">
        <v>621</v>
      </c>
      <c r="C18" s="466"/>
      <c r="D18" s="466"/>
      <c r="E18" s="466"/>
      <c r="F18" s="466"/>
      <c r="G18" s="23">
        <v>0</v>
      </c>
    </row>
    <row r="19" spans="1:7" ht="19.5" customHeight="1" x14ac:dyDescent="0.3">
      <c r="B19" s="10"/>
      <c r="C19" s="10"/>
      <c r="D19" s="10"/>
      <c r="E19" s="10"/>
      <c r="F19" s="10"/>
      <c r="G19" s="11"/>
    </row>
    <row r="20" spans="1:7" x14ac:dyDescent="0.3">
      <c r="A20" s="1" t="s">
        <v>1</v>
      </c>
    </row>
  </sheetData>
  <sheetProtection algorithmName="SHA-512" hashValue="4PAv9m1z9fYZhW9hkyXc6tTuy0AymmMeJ8f5z6slqNA/w3YGpZkqQynFdEJZ9V/n71aWLFd2k9bIjE5dSKiL6A==" saltValue="bjf7DhNCO5Ji0bVDeljf+A==" spinCount="100000" sheet="1" objects="1" scenarios="1"/>
  <protectedRanges>
    <protectedRange sqref="A8 G12:G18" name="Диапазон1"/>
  </protectedRanges>
  <customSheetViews>
    <customSheetView guid="{23AEB5B2-A565-40DA-8BB4-DD396FC04CB0}" scale="90" showPageBreaks="1" printArea="1" view="pageBreakPreview">
      <selection activeCell="G11" sqref="G11"/>
      <pageMargins left="0.23622047244094491" right="0.23622047244094491" top="0.74803149606299213" bottom="0.35433070866141736" header="0.31496062992125984" footer="0.31496062992125984"/>
      <printOptions horizontalCentered="1"/>
      <pageSetup paperSize="9" orientation="portrait" r:id="rId1"/>
    </customSheetView>
  </customSheetViews>
  <mergeCells count="13">
    <mergeCell ref="B18:F18"/>
    <mergeCell ref="B15:F15"/>
    <mergeCell ref="A6:G6"/>
    <mergeCell ref="A7:G7"/>
    <mergeCell ref="A8:G8"/>
    <mergeCell ref="B9:G9"/>
    <mergeCell ref="B10:F10"/>
    <mergeCell ref="B11:F11"/>
    <mergeCell ref="B12:F12"/>
    <mergeCell ref="B13:F13"/>
    <mergeCell ref="B14:F14"/>
    <mergeCell ref="B16:F16"/>
    <mergeCell ref="B17:F17"/>
  </mergeCells>
  <phoneticPr fontId="0" type="noConversion"/>
  <dataValidations xWindow="660" yWindow="373" count="3">
    <dataValidation type="whole" allowBlank="1" showInputMessage="1" showErrorMessage="1" sqref="G11">
      <formula1>0</formula1>
      <formula2>9999999</formula2>
    </dataValidation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G8"/>
    <dataValidation type="whole" allowBlank="1" showInputMessage="1" showErrorMessage="1" error="не более 7 цифр" prompt="поле только для цифр" sqref="G12:G18">
      <formula1>0</formula1>
      <formula2>9999999</formula2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14</vt:i4>
      </vt:variant>
    </vt:vector>
  </HeadingPairs>
  <TitlesOfParts>
    <vt:vector size="30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'01'!_ftn1</vt:lpstr>
      <vt:lpstr>'01'!_ftn2</vt:lpstr>
      <vt:lpstr>'01'!_ftnref1</vt:lpstr>
      <vt:lpstr>'01'!_ftnref2</vt:lpstr>
      <vt:lpstr>'01'!Заголовки_для_печати</vt:lpstr>
      <vt:lpstr>'01'!Область_печати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'08'!Область_печати</vt:lpstr>
      <vt:lpstr>'09'!Область_печати</vt:lpstr>
      <vt:lpstr>'14'!Область_печати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Otchet</dc:subject>
  <dc:creator>Lebedeva</dc:creator>
  <cp:lastModifiedBy>ЛОО ВДПО</cp:lastModifiedBy>
  <cp:lastPrinted>2018-01-22T13:23:23Z</cp:lastPrinted>
  <dcterms:created xsi:type="dcterms:W3CDTF">2006-09-16T00:00:00Z</dcterms:created>
  <dcterms:modified xsi:type="dcterms:W3CDTF">2018-04-09T08:41:06Z</dcterms:modified>
</cp:coreProperties>
</file>